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Budget\Administration\Webpage files\Reports to be Posted\"/>
    </mc:Choice>
  </mc:AlternateContent>
  <xr:revisionPtr revIDLastSave="0" documentId="8_{29DE5556-3325-45A4-B15B-7A8DEF15F0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st Index Forecast" sheetId="1" r:id="rId1"/>
  </sheets>
  <definedNames>
    <definedName name="_xlnm.Print_Area" localSheetId="0">'Cost Index Forecast'!$A$1:$I$117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8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26" i="1"/>
  <c r="E26" i="1" s="1"/>
  <c r="D27" i="1"/>
  <c r="G27" i="1"/>
  <c r="H27" i="1" s="1"/>
  <c r="D28" i="1"/>
  <c r="G28" i="1"/>
  <c r="D29" i="1"/>
  <c r="G29" i="1"/>
  <c r="D30" i="1"/>
  <c r="G30" i="1"/>
  <c r="D31" i="1"/>
  <c r="G31" i="1"/>
  <c r="H31" i="1" s="1"/>
  <c r="D32" i="1"/>
  <c r="G32" i="1"/>
  <c r="D33" i="1"/>
  <c r="G33" i="1"/>
  <c r="D34" i="1"/>
  <c r="G34" i="1"/>
  <c r="D35" i="1"/>
  <c r="G35" i="1"/>
  <c r="H35" i="1" s="1"/>
  <c r="D36" i="1"/>
  <c r="G36" i="1"/>
  <c r="H36" i="1" s="1"/>
  <c r="D37" i="1"/>
  <c r="G37" i="1"/>
  <c r="D38" i="1"/>
  <c r="G38" i="1"/>
  <c r="D39" i="1"/>
  <c r="G39" i="1"/>
  <c r="H39" i="1" s="1"/>
  <c r="D40" i="1"/>
  <c r="G40" i="1"/>
  <c r="H40" i="1" s="1"/>
  <c r="D41" i="1"/>
  <c r="G41" i="1"/>
  <c r="D42" i="1"/>
  <c r="G42" i="1"/>
  <c r="D43" i="1"/>
  <c r="G43" i="1"/>
  <c r="H43" i="1" s="1"/>
  <c r="D44" i="1"/>
  <c r="C8" i="1" s="1"/>
  <c r="G44" i="1"/>
  <c r="H44" i="1" s="1"/>
  <c r="D45" i="1"/>
  <c r="G45" i="1"/>
  <c r="D46" i="1"/>
  <c r="G46" i="1"/>
  <c r="D47" i="1"/>
  <c r="G47" i="1"/>
  <c r="H47" i="1" s="1"/>
  <c r="D48" i="1"/>
  <c r="G48" i="1"/>
  <c r="H48" i="1" s="1"/>
  <c r="D49" i="1"/>
  <c r="G49" i="1"/>
  <c r="D50" i="1"/>
  <c r="G50" i="1"/>
  <c r="D51" i="1"/>
  <c r="G51" i="1"/>
  <c r="H51" i="1" s="1"/>
  <c r="D52" i="1"/>
  <c r="G52" i="1"/>
  <c r="H52" i="1" s="1"/>
  <c r="I52" i="1" s="1"/>
  <c r="D53" i="1"/>
  <c r="G53" i="1"/>
  <c r="H53" i="1" s="1"/>
  <c r="D54" i="1"/>
  <c r="G54" i="1"/>
  <c r="D55" i="1"/>
  <c r="G55" i="1"/>
  <c r="H55" i="1" s="1"/>
  <c r="D56" i="1"/>
  <c r="G56" i="1"/>
  <c r="H56" i="1" s="1"/>
  <c r="D57" i="1"/>
  <c r="G57" i="1"/>
  <c r="H57" i="1" s="1"/>
  <c r="D58" i="1"/>
  <c r="G58" i="1"/>
  <c r="D59" i="1"/>
  <c r="G59" i="1"/>
  <c r="H59" i="1" s="1"/>
  <c r="D60" i="1"/>
  <c r="G60" i="1"/>
  <c r="H60" i="1" s="1"/>
  <c r="D61" i="1"/>
  <c r="G61" i="1"/>
  <c r="H61" i="1" s="1"/>
  <c r="D62" i="1"/>
  <c r="G62" i="1"/>
  <c r="H62" i="1" s="1"/>
  <c r="D63" i="1"/>
  <c r="G63" i="1"/>
  <c r="H63" i="1" s="1"/>
  <c r="I60" i="1" l="1"/>
  <c r="I40" i="1"/>
  <c r="E46" i="1"/>
  <c r="E42" i="1"/>
  <c r="H32" i="1"/>
  <c r="I32" i="1" s="1"/>
  <c r="H58" i="1"/>
  <c r="I59" i="1" s="1"/>
  <c r="I36" i="1"/>
  <c r="H28" i="1"/>
  <c r="I28" i="1" s="1"/>
  <c r="E49" i="1"/>
  <c r="H54" i="1"/>
  <c r="I55" i="1" s="1"/>
  <c r="H50" i="1"/>
  <c r="I51" i="1" s="1"/>
  <c r="H46" i="1"/>
  <c r="H38" i="1"/>
  <c r="I39" i="1" s="1"/>
  <c r="H34" i="1"/>
  <c r="H30" i="1"/>
  <c r="H42" i="1"/>
  <c r="I43" i="1" s="1"/>
  <c r="E62" i="1"/>
  <c r="E58" i="1"/>
  <c r="E50" i="1"/>
  <c r="H49" i="1"/>
  <c r="I49" i="1" s="1"/>
  <c r="H45" i="1"/>
  <c r="H41" i="1"/>
  <c r="I41" i="1" s="1"/>
  <c r="H37" i="1"/>
  <c r="H33" i="1"/>
  <c r="H29" i="1"/>
  <c r="E52" i="1"/>
  <c r="E41" i="1"/>
  <c r="E34" i="1"/>
  <c r="I44" i="1"/>
  <c r="E38" i="1"/>
  <c r="E48" i="1"/>
  <c r="E47" i="1"/>
  <c r="C23" i="1"/>
  <c r="I48" i="1"/>
  <c r="E61" i="1"/>
  <c r="E55" i="1"/>
  <c r="E53" i="1"/>
  <c r="E51" i="1"/>
  <c r="E45" i="1"/>
  <c r="E30" i="1"/>
  <c r="C15" i="1"/>
  <c r="C11" i="1"/>
  <c r="E63" i="1"/>
  <c r="E57" i="1"/>
  <c r="E43" i="1"/>
  <c r="E37" i="1"/>
  <c r="E33" i="1"/>
  <c r="E29" i="1"/>
  <c r="C19" i="1"/>
  <c r="E54" i="1"/>
  <c r="I62" i="1"/>
  <c r="I63" i="1"/>
  <c r="I56" i="1"/>
  <c r="E59" i="1"/>
  <c r="E60" i="1"/>
  <c r="I57" i="1"/>
  <c r="E56" i="1"/>
  <c r="I54" i="1"/>
  <c r="I61" i="1"/>
  <c r="I58" i="1"/>
  <c r="I45" i="1"/>
  <c r="E35" i="1"/>
  <c r="E36" i="1"/>
  <c r="E31" i="1"/>
  <c r="E32" i="1"/>
  <c r="E27" i="1"/>
  <c r="E28" i="1"/>
  <c r="E39" i="1"/>
  <c r="E40" i="1"/>
  <c r="I53" i="1"/>
  <c r="C22" i="1"/>
  <c r="C18" i="1"/>
  <c r="C14" i="1"/>
  <c r="C10" i="1"/>
  <c r="E44" i="1"/>
  <c r="C25" i="1"/>
  <c r="G26" i="1" s="1"/>
  <c r="H26" i="1" s="1"/>
  <c r="C21" i="1"/>
  <c r="C17" i="1"/>
  <c r="C13" i="1"/>
  <c r="C9" i="1"/>
  <c r="C24" i="1"/>
  <c r="C20" i="1"/>
  <c r="C16" i="1"/>
  <c r="C12" i="1"/>
  <c r="I38" i="1" l="1"/>
  <c r="I30" i="1"/>
  <c r="I50" i="1"/>
  <c r="I33" i="1"/>
  <c r="G11" i="1"/>
  <c r="H11" i="1" s="1"/>
  <c r="I34" i="1"/>
  <c r="I31" i="1"/>
  <c r="I35" i="1"/>
  <c r="I46" i="1"/>
  <c r="I42" i="1"/>
  <c r="I29" i="1"/>
  <c r="I37" i="1"/>
  <c r="I47" i="1"/>
  <c r="G15" i="1"/>
  <c r="H15" i="1" s="1"/>
  <c r="G16" i="1"/>
  <c r="H16" i="1" s="1"/>
  <c r="G23" i="1"/>
  <c r="H23" i="1" s="1"/>
  <c r="G20" i="1"/>
  <c r="H20" i="1" s="1"/>
  <c r="G24" i="1"/>
  <c r="H24" i="1" s="1"/>
  <c r="G13" i="1"/>
  <c r="H13" i="1" s="1"/>
  <c r="G22" i="1"/>
  <c r="H22" i="1" s="1"/>
  <c r="G10" i="1"/>
  <c r="H10" i="1" s="1"/>
  <c r="I11" i="1" s="1"/>
  <c r="G17" i="1"/>
  <c r="H17" i="1" s="1"/>
  <c r="G19" i="1"/>
  <c r="H19" i="1" s="1"/>
  <c r="I27" i="1"/>
  <c r="G14" i="1"/>
  <c r="H14" i="1" s="1"/>
  <c r="G21" i="1"/>
  <c r="H21" i="1" s="1"/>
  <c r="I21" i="1" s="1"/>
  <c r="G18" i="1"/>
  <c r="H18" i="1" s="1"/>
  <c r="G9" i="1"/>
  <c r="H9" i="1" s="1"/>
  <c r="G25" i="1"/>
  <c r="H25" i="1" s="1"/>
  <c r="G12" i="1"/>
  <c r="H12" i="1" s="1"/>
  <c r="I12" i="1" s="1"/>
  <c r="I16" i="1" l="1"/>
  <c r="I17" i="1"/>
  <c r="I18" i="1"/>
  <c r="I23" i="1"/>
  <c r="I24" i="1"/>
  <c r="I25" i="1"/>
  <c r="I20" i="1"/>
  <c r="I26" i="1"/>
  <c r="I14" i="1"/>
  <c r="I15" i="1"/>
  <c r="I10" i="1"/>
  <c r="I13" i="1"/>
  <c r="I22" i="1"/>
  <c r="I19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C7" i="1"/>
  <c r="G8" i="1" s="1"/>
  <c r="H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I9" i="1"/>
  <c r="G7" i="1"/>
  <c r="H7" i="1" s="1"/>
  <c r="I8" i="1" s="1"/>
</calcChain>
</file>

<file path=xl/sharedStrings.xml><?xml version="1.0" encoding="utf-8"?>
<sst xmlns="http://schemas.openxmlformats.org/spreadsheetml/2006/main" count="20" uniqueCount="17">
  <si>
    <t>FISCAL YEAR INDEX [2]</t>
  </si>
  <si>
    <t>YEAR</t>
  </si>
  <si>
    <t>1987=100</t>
  </si>
  <si>
    <t>1970=1.00</t>
  </si>
  <si>
    <t>CHANGE</t>
  </si>
  <si>
    <t>[1]</t>
  </si>
  <si>
    <t xml:space="preserve">projected growth rates for the variable CCIHY&amp;ST (Highway Construction </t>
  </si>
  <si>
    <t>[2]</t>
  </si>
  <si>
    <t>Fiscal year index was created by averaging two years from the calendar year index.</t>
  </si>
  <si>
    <t>The calendar year index through 2006 is FHWA's composite index for federal-aid</t>
  </si>
  <si>
    <t>CALENDAR YEAR INDEX [1] [3]</t>
  </si>
  <si>
    <t>[3]</t>
  </si>
  <si>
    <t>FHWA's composite index for federal-aid highway construction was discontinued in 2007.</t>
  </si>
  <si>
    <t>WSDOT Cost Construction Index</t>
  </si>
  <si>
    <t xml:space="preserve">highway construction.  The forecast through 2031 is that index extrapolated based on IHS Markit's </t>
  </si>
  <si>
    <t>Cost Index) in the forecast dated 3rd quarter 2021 (based at 2012).  From 2032 to 2051, IHS Markit's Chained Price Deflator (JPGSLGISNHWY.A)</t>
  </si>
  <si>
    <t xml:space="preserve">3rd Quarter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</si>
</sst>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\ \ \ ;"/>
    <numFmt numFmtId="166" formatCode="0.00\ \ \ \ \ ;"/>
    <numFmt numFmtId="167" formatCode="#,##0.00%"/>
  </numFmts>
  <fonts count="10">
    <font>
      <sz val="10"/>
      <name val="Geneva"/>
    </font>
    <font>
      <sz val="10"/>
      <name val="Geneva"/>
    </font>
    <font>
      <sz val="10"/>
      <name val="Verdana"/>
      <family val="2"/>
    </font>
    <font>
      <sz val="10"/>
      <color indexed="8"/>
      <name val="Verdana"/>
      <family val="2"/>
    </font>
    <font>
      <sz val="1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rgb="FF2F4F4F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2" applyNumberFormat="0" applyFont="0">
      <alignment readingOrder="1"/>
      <protection locked="0"/>
    </xf>
    <xf numFmtId="0" fontId="3" fillId="0" borderId="3" applyNumberFormat="0">
      <alignment readingOrder="1"/>
      <protection locked="0"/>
    </xf>
    <xf numFmtId="0" fontId="4" fillId="0" borderId="3" applyNumberFormat="0">
      <alignment readingOrder="1"/>
      <protection locked="0"/>
    </xf>
    <xf numFmtId="4" fontId="3" fillId="2" borderId="3">
      <alignment readingOrder="1"/>
      <protection locked="0"/>
    </xf>
    <xf numFmtId="4" fontId="3" fillId="3" borderId="3">
      <alignment readingOrder="1"/>
      <protection locked="0"/>
    </xf>
    <xf numFmtId="0" fontId="3" fillId="2" borderId="3" applyNumberFormat="0">
      <alignment horizontal="center" readingOrder="1"/>
      <protection locked="0"/>
    </xf>
    <xf numFmtId="4" fontId="3" fillId="3" borderId="3">
      <alignment horizontal="center" readingOrder="1"/>
      <protection locked="0"/>
    </xf>
    <xf numFmtId="0" fontId="3" fillId="4" borderId="3" applyNumberFormat="0">
      <alignment readingOrder="1"/>
      <protection locked="0"/>
    </xf>
    <xf numFmtId="0" fontId="6" fillId="5" borderId="3" applyNumberFormat="0">
      <alignment readingOrder="1"/>
      <protection locked="0"/>
    </xf>
    <xf numFmtId="0" fontId="6" fillId="5" borderId="3" applyNumberFormat="0">
      <alignment readingOrder="1"/>
      <protection locked="0"/>
    </xf>
    <xf numFmtId="4" fontId="3" fillId="2" borderId="3">
      <alignment readingOrder="1"/>
      <protection locked="0"/>
    </xf>
    <xf numFmtId="4" fontId="3" fillId="3" borderId="3">
      <alignment readingOrder="1"/>
      <protection locked="0"/>
    </xf>
    <xf numFmtId="167" fontId="3" fillId="5" borderId="3">
      <alignment readingOrder="1"/>
      <protection locked="0"/>
    </xf>
    <xf numFmtId="167" fontId="5" fillId="5" borderId="3">
      <alignment readingOrder="1"/>
      <protection locked="0"/>
    </xf>
  </cellStyleXfs>
  <cellXfs count="4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166" fontId="7" fillId="0" borderId="0" xfId="0" applyNumberFormat="1" applyFont="1"/>
    <xf numFmtId="165" fontId="7" fillId="0" borderId="0" xfId="0" applyNumberFormat="1" applyFont="1"/>
    <xf numFmtId="10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0" fontId="7" fillId="0" borderId="0" xfId="0" applyNumberFormat="1" applyFont="1" applyBorder="1"/>
    <xf numFmtId="0" fontId="7" fillId="0" borderId="0" xfId="0" applyFont="1" applyBorder="1"/>
    <xf numFmtId="166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7" fillId="0" borderId="0" xfId="0" applyFont="1" applyFill="1" applyBorder="1"/>
    <xf numFmtId="166" fontId="7" fillId="0" borderId="0" xfId="0" applyNumberFormat="1" applyFont="1" applyFill="1" applyBorder="1"/>
    <xf numFmtId="10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0" fontId="7" fillId="0" borderId="1" xfId="0" applyNumberFormat="1" applyFont="1" applyBorder="1"/>
    <xf numFmtId="166" fontId="7" fillId="0" borderId="1" xfId="0" applyNumberFormat="1" applyFont="1" applyBorder="1"/>
    <xf numFmtId="10" fontId="7" fillId="0" borderId="0" xfId="1" applyNumberFormat="1" applyFont="1"/>
    <xf numFmtId="9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10" fontId="7" fillId="0" borderId="0" xfId="1" applyNumberFormat="1" applyFont="1" applyBorder="1"/>
    <xf numFmtId="10" fontId="7" fillId="6" borderId="0" xfId="1" applyNumberFormat="1" applyFont="1" applyFill="1"/>
    <xf numFmtId="164" fontId="7" fillId="0" borderId="0" xfId="0" applyNumberFormat="1" applyFont="1" applyAlignment="1">
      <alignment horizontal="left"/>
    </xf>
  </cellXfs>
  <cellStyles count="16">
    <cellStyle name="_ColumnTitles" xfId="11" xr:uid="{00000000-0005-0000-0000-000000000000}"/>
    <cellStyle name="_DateRange" xfId="10" xr:uid="{00000000-0005-0000-0000-000001000000}"/>
    <cellStyle name="_Hidden" xfId="4" xr:uid="{00000000-0005-0000-0000-000002000000}"/>
    <cellStyle name="_Normal" xfId="3" xr:uid="{00000000-0005-0000-0000-000003000000}"/>
    <cellStyle name="_Percentage" xfId="14" xr:uid="{00000000-0005-0000-0000-000004000000}"/>
    <cellStyle name="_PercentageBold" xfId="15" xr:uid="{00000000-0005-0000-0000-000005000000}"/>
    <cellStyle name="_SeriesAttributes" xfId="9" xr:uid="{00000000-0005-0000-0000-000006000000}"/>
    <cellStyle name="_SeriesData" xfId="5" xr:uid="{00000000-0005-0000-0000-000007000000}"/>
    <cellStyle name="_SeriesDataForecast" xfId="6" xr:uid="{00000000-0005-0000-0000-000008000000}"/>
    <cellStyle name="_SeriesDataForecastNA" xfId="8" xr:uid="{00000000-0005-0000-0000-000009000000}"/>
    <cellStyle name="_SeriesDataNA" xfId="7" xr:uid="{00000000-0005-0000-0000-00000A000000}"/>
    <cellStyle name="_SeriesDataStatistics" xfId="12" xr:uid="{00000000-0005-0000-0000-00000B000000}"/>
    <cellStyle name="_SeriesDataStatisticsForecast" xfId="13" xr:uid="{00000000-0005-0000-0000-00000C000000}"/>
    <cellStyle name="Normal" xfId="0" builtinId="0"/>
    <cellStyle name="Normal 2" xfId="2" xr:uid="{00000000-0005-0000-0000-00000E000000}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17"/>
  <sheetViews>
    <sheetView tabSelected="1" zoomScaleNormal="100" workbookViewId="0">
      <pane xSplit="1" ySplit="5" topLeftCell="B6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ColWidth="10.6640625" defaultRowHeight="13.2"/>
  <cols>
    <col min="1" max="1" width="5.6640625" style="1" customWidth="1"/>
    <col min="2" max="2" width="2.33203125" style="2" customWidth="1"/>
    <col min="3" max="3" width="9.6640625" style="3" customWidth="1"/>
    <col min="4" max="5" width="9.6640625" style="4" customWidth="1"/>
    <col min="6" max="6" width="2.33203125" style="4" customWidth="1"/>
    <col min="7" max="9" width="9.6640625" style="4" customWidth="1"/>
    <col min="10" max="10" width="5.33203125" style="4" bestFit="1" customWidth="1"/>
    <col min="11" max="16384" width="10.6640625" style="4"/>
  </cols>
  <sheetData>
    <row r="1" spans="1:9">
      <c r="E1" s="5" t="s">
        <v>13</v>
      </c>
    </row>
    <row r="2" spans="1:9">
      <c r="E2" s="5" t="s">
        <v>16</v>
      </c>
    </row>
    <row r="4" spans="1:9">
      <c r="C4" s="6"/>
      <c r="D4" s="7" t="s">
        <v>10</v>
      </c>
      <c r="E4" s="8"/>
      <c r="F4" s="2"/>
      <c r="G4" s="6"/>
      <c r="H4" s="8" t="s">
        <v>0</v>
      </c>
      <c r="I4" s="8"/>
    </row>
    <row r="5" spans="1:9">
      <c r="A5" s="9" t="s">
        <v>1</v>
      </c>
      <c r="B5" s="10"/>
      <c r="C5" s="11" t="s">
        <v>2</v>
      </c>
      <c r="D5" s="10" t="s">
        <v>3</v>
      </c>
      <c r="E5" s="12" t="s">
        <v>4</v>
      </c>
      <c r="F5" s="10"/>
      <c r="G5" s="9" t="s">
        <v>2</v>
      </c>
      <c r="H5" s="10" t="s">
        <v>3</v>
      </c>
      <c r="I5" s="12" t="s">
        <v>4</v>
      </c>
    </row>
    <row r="6" spans="1:9" ht="8.25" customHeight="1"/>
    <row r="7" spans="1:9" ht="15" customHeight="1">
      <c r="A7" s="1">
        <v>1950</v>
      </c>
      <c r="C7" s="13">
        <f t="shared" ref="C7:C25" si="0">100*D7/$D$44</f>
        <v>17.880191082802543</v>
      </c>
      <c r="D7" s="14">
        <v>0.53025477707006363</v>
      </c>
      <c r="G7" s="13">
        <f t="shared" ref="G7:G51" si="1">AVERAGE(C6:C7)</f>
        <v>17.880191082802543</v>
      </c>
      <c r="H7" s="14">
        <f t="shared" ref="H7:H51" si="2">G7/$G$27</f>
        <v>0.56068332025094214</v>
      </c>
    </row>
    <row r="8" spans="1:9">
      <c r="A8" s="1">
        <f t="shared" ref="A8:A25" si="3">A7+1</f>
        <v>1951</v>
      </c>
      <c r="C8" s="13">
        <f t="shared" si="0"/>
        <v>21.960955414012741</v>
      </c>
      <c r="D8" s="14">
        <v>0.65127388535031849</v>
      </c>
      <c r="E8" s="15">
        <f t="shared" ref="E8:E63" si="4">D8/D7-1</f>
        <v>0.22822822822822841</v>
      </c>
      <c r="G8" s="13">
        <f t="shared" si="1"/>
        <v>19.920573248407642</v>
      </c>
      <c r="H8" s="14">
        <f t="shared" si="2"/>
        <v>0.62466520063993858</v>
      </c>
      <c r="I8" s="15">
        <f t="shared" ref="I8:I51" si="5">H8/H7-1</f>
        <v>0.11411411411411421</v>
      </c>
    </row>
    <row r="9" spans="1:9">
      <c r="A9" s="1">
        <f t="shared" si="3"/>
        <v>1952</v>
      </c>
      <c r="C9" s="13">
        <f t="shared" si="0"/>
        <v>22.578439490445856</v>
      </c>
      <c r="D9" s="14">
        <v>0.66958598726114649</v>
      </c>
      <c r="E9" s="15">
        <f t="shared" si="4"/>
        <v>2.8117359413202925E-2</v>
      </c>
      <c r="G9" s="13">
        <f t="shared" si="1"/>
        <v>22.269697452229298</v>
      </c>
      <c r="H9" s="14">
        <f t="shared" si="2"/>
        <v>0.69832854977200687</v>
      </c>
      <c r="I9" s="15">
        <f t="shared" si="5"/>
        <v>0.11792452830188682</v>
      </c>
    </row>
    <row r="10" spans="1:9">
      <c r="A10" s="1">
        <f t="shared" si="3"/>
        <v>1953</v>
      </c>
      <c r="C10" s="13">
        <f t="shared" si="0"/>
        <v>21.74617834394904</v>
      </c>
      <c r="D10" s="14">
        <v>0.64490445859872614</v>
      </c>
      <c r="E10" s="15">
        <f t="shared" si="4"/>
        <v>-3.6860879904875077E-2</v>
      </c>
      <c r="G10" s="13">
        <f t="shared" si="1"/>
        <v>22.16230891719745</v>
      </c>
      <c r="H10" s="14">
        <f t="shared" si="2"/>
        <v>0.69496108238311227</v>
      </c>
      <c r="I10" s="15">
        <f t="shared" si="5"/>
        <v>-4.8221820373719471E-3</v>
      </c>
    </row>
    <row r="11" spans="1:9">
      <c r="A11" s="1">
        <f t="shared" si="3"/>
        <v>1954</v>
      </c>
      <c r="C11" s="13">
        <f t="shared" si="0"/>
        <v>20.511210191082803</v>
      </c>
      <c r="D11" s="14">
        <v>0.60828025477707015</v>
      </c>
      <c r="E11" s="15">
        <f t="shared" si="4"/>
        <v>-5.679012345679002E-2</v>
      </c>
      <c r="G11" s="13">
        <f t="shared" si="1"/>
        <v>21.128694267515922</v>
      </c>
      <c r="H11" s="14">
        <f t="shared" si="2"/>
        <v>0.66254920876500223</v>
      </c>
      <c r="I11" s="15">
        <f t="shared" si="5"/>
        <v>-4.663840096910965E-2</v>
      </c>
    </row>
    <row r="12" spans="1:9">
      <c r="A12" s="1">
        <f t="shared" si="3"/>
        <v>1955</v>
      </c>
      <c r="C12" s="13">
        <f t="shared" si="0"/>
        <v>19.947420382165603</v>
      </c>
      <c r="D12" s="14">
        <v>0.59156050955414008</v>
      </c>
      <c r="E12" s="15">
        <f t="shared" si="4"/>
        <v>-2.7486910994764635E-2</v>
      </c>
      <c r="G12" s="13">
        <f t="shared" si="1"/>
        <v>20.229315286624203</v>
      </c>
      <c r="H12" s="14">
        <f t="shared" si="2"/>
        <v>0.63434666938301043</v>
      </c>
      <c r="I12" s="15">
        <f t="shared" si="5"/>
        <v>-4.2566709021600979E-2</v>
      </c>
    </row>
    <row r="13" spans="1:9">
      <c r="A13" s="1">
        <f t="shared" si="3"/>
        <v>1956</v>
      </c>
      <c r="C13" s="13">
        <f t="shared" si="0"/>
        <v>22.551592356687898</v>
      </c>
      <c r="D13" s="14">
        <v>0.66878980891719753</v>
      </c>
      <c r="E13" s="15">
        <f t="shared" si="4"/>
        <v>0.13055181695827756</v>
      </c>
      <c r="G13" s="13">
        <f t="shared" si="1"/>
        <v>21.249506369426751</v>
      </c>
      <c r="H13" s="14">
        <f t="shared" si="2"/>
        <v>0.66633760957750865</v>
      </c>
      <c r="I13" s="15">
        <f t="shared" si="5"/>
        <v>5.0431320504313204E-2</v>
      </c>
    </row>
    <row r="14" spans="1:9">
      <c r="A14" s="1">
        <f t="shared" si="3"/>
        <v>1957</v>
      </c>
      <c r="C14" s="13">
        <f t="shared" si="0"/>
        <v>23.544936305732485</v>
      </c>
      <c r="D14" s="14">
        <v>0.6982484076433122</v>
      </c>
      <c r="E14" s="15">
        <f t="shared" si="4"/>
        <v>4.4047619047619113E-2</v>
      </c>
      <c r="G14" s="13">
        <f t="shared" si="1"/>
        <v>23.048264331210191</v>
      </c>
      <c r="H14" s="14">
        <f t="shared" si="2"/>
        <v>0.72274268834149236</v>
      </c>
      <c r="I14" s="15">
        <f t="shared" si="5"/>
        <v>8.4649399873657716E-2</v>
      </c>
    </row>
    <row r="15" spans="1:9">
      <c r="A15" s="1">
        <f t="shared" si="3"/>
        <v>1958</v>
      </c>
      <c r="C15" s="13">
        <f t="shared" si="0"/>
        <v>22.981146496815285</v>
      </c>
      <c r="D15" s="14">
        <v>0.68152866242038213</v>
      </c>
      <c r="E15" s="15">
        <f t="shared" si="4"/>
        <v>-2.3945267958951133E-2</v>
      </c>
      <c r="G15" s="13">
        <f t="shared" si="1"/>
        <v>23.263041401273885</v>
      </c>
      <c r="H15" s="14">
        <f t="shared" si="2"/>
        <v>0.72947762311928144</v>
      </c>
      <c r="I15" s="15">
        <f t="shared" si="5"/>
        <v>9.31857891671517E-3</v>
      </c>
    </row>
    <row r="16" spans="1:9">
      <c r="A16" s="1">
        <f t="shared" si="3"/>
        <v>1959</v>
      </c>
      <c r="C16" s="13">
        <f t="shared" si="0"/>
        <v>22.014649681528663</v>
      </c>
      <c r="D16" s="14">
        <v>0.65286624203821664</v>
      </c>
      <c r="E16" s="15">
        <f t="shared" si="4"/>
        <v>-4.2056074766354978E-2</v>
      </c>
      <c r="G16" s="13">
        <f t="shared" si="1"/>
        <v>22.497898089171976</v>
      </c>
      <c r="H16" s="14">
        <f t="shared" si="2"/>
        <v>0.70548441797340777</v>
      </c>
      <c r="I16" s="15">
        <f t="shared" si="5"/>
        <v>-3.2890940565493354E-2</v>
      </c>
    </row>
    <row r="17" spans="1:9">
      <c r="A17" s="1">
        <f t="shared" si="3"/>
        <v>1960</v>
      </c>
      <c r="C17" s="13">
        <f t="shared" si="0"/>
        <v>21.504554140127386</v>
      </c>
      <c r="D17" s="14">
        <v>0.63773885350318471</v>
      </c>
      <c r="E17" s="15">
        <f t="shared" si="4"/>
        <v>-2.3170731707317205E-2</v>
      </c>
      <c r="G17" s="13">
        <f t="shared" si="1"/>
        <v>21.759601910828025</v>
      </c>
      <c r="H17" s="14">
        <f t="shared" si="2"/>
        <v>0.68233307967475776</v>
      </c>
      <c r="I17" s="15">
        <f t="shared" si="5"/>
        <v>-3.281622911694515E-2</v>
      </c>
    </row>
    <row r="18" spans="1:9">
      <c r="A18" s="1">
        <f t="shared" si="3"/>
        <v>1961</v>
      </c>
      <c r="C18" s="13">
        <f t="shared" si="0"/>
        <v>21.66563694267516</v>
      </c>
      <c r="D18" s="14">
        <v>0.64251592356687903</v>
      </c>
      <c r="E18" s="15">
        <f t="shared" si="4"/>
        <v>7.4906367041198685E-3</v>
      </c>
      <c r="G18" s="13">
        <f t="shared" si="1"/>
        <v>21.585095541401273</v>
      </c>
      <c r="H18" s="14">
        <f t="shared" si="2"/>
        <v>0.67686094516780415</v>
      </c>
      <c r="I18" s="15">
        <f t="shared" si="5"/>
        <v>-8.0197409006785847E-3</v>
      </c>
    </row>
    <row r="19" spans="1:9">
      <c r="A19" s="1">
        <f t="shared" si="3"/>
        <v>1962</v>
      </c>
      <c r="C19" s="13">
        <f t="shared" si="0"/>
        <v>22.632133757961782</v>
      </c>
      <c r="D19" s="14">
        <v>0.67117834394904463</v>
      </c>
      <c r="E19" s="15">
        <f t="shared" si="4"/>
        <v>4.4609665427509215E-2</v>
      </c>
      <c r="G19" s="13">
        <f t="shared" si="1"/>
        <v>22.148885350318473</v>
      </c>
      <c r="H19" s="14">
        <f t="shared" si="2"/>
        <v>0.69454014895950056</v>
      </c>
      <c r="I19" s="15">
        <f t="shared" si="5"/>
        <v>2.6119402985074647E-2</v>
      </c>
    </row>
    <row r="20" spans="1:9">
      <c r="A20" s="1">
        <f t="shared" si="3"/>
        <v>1963</v>
      </c>
      <c r="C20" s="13">
        <f t="shared" si="0"/>
        <v>23.195923566878982</v>
      </c>
      <c r="D20" s="14">
        <v>0.68789808917197459</v>
      </c>
      <c r="E20" s="15">
        <f t="shared" si="4"/>
        <v>2.4911032028469782E-2</v>
      </c>
      <c r="G20" s="13">
        <f t="shared" si="1"/>
        <v>22.914028662420382</v>
      </c>
      <c r="H20" s="14">
        <f t="shared" si="2"/>
        <v>0.71853335410537411</v>
      </c>
      <c r="I20" s="15">
        <f t="shared" si="5"/>
        <v>3.4545454545454435E-2</v>
      </c>
    </row>
    <row r="21" spans="1:9" ht="14.25" customHeight="1">
      <c r="A21" s="1">
        <f t="shared" si="3"/>
        <v>1964</v>
      </c>
      <c r="C21" s="13">
        <f t="shared" si="0"/>
        <v>23.330159235668791</v>
      </c>
      <c r="D21" s="14">
        <v>0.69187898089171984</v>
      </c>
      <c r="E21" s="15">
        <f t="shared" si="4"/>
        <v>5.7870370370369795E-3</v>
      </c>
      <c r="G21" s="13">
        <f t="shared" si="1"/>
        <v>23.263041401273888</v>
      </c>
      <c r="H21" s="14">
        <f t="shared" si="2"/>
        <v>0.72947762311928155</v>
      </c>
      <c r="I21" s="15">
        <f t="shared" si="5"/>
        <v>1.5231400117164728E-2</v>
      </c>
    </row>
    <row r="22" spans="1:9" ht="13.5" customHeight="1">
      <c r="A22" s="1">
        <f t="shared" si="3"/>
        <v>1965</v>
      </c>
      <c r="C22" s="13">
        <f t="shared" si="0"/>
        <v>24.24296178343949</v>
      </c>
      <c r="D22" s="14">
        <v>0.7189490445859873</v>
      </c>
      <c r="E22" s="15">
        <f t="shared" si="4"/>
        <v>3.9125431530494748E-2</v>
      </c>
      <c r="G22" s="13">
        <f t="shared" si="1"/>
        <v>23.786560509554143</v>
      </c>
      <c r="H22" s="14">
        <f t="shared" si="2"/>
        <v>0.74589402664014248</v>
      </c>
      <c r="I22" s="15">
        <f t="shared" si="5"/>
        <v>2.2504327755337616E-2</v>
      </c>
    </row>
    <row r="23" spans="1:9">
      <c r="A23" s="1">
        <f t="shared" si="3"/>
        <v>1966</v>
      </c>
      <c r="C23" s="13">
        <f t="shared" si="0"/>
        <v>25.800095541401269</v>
      </c>
      <c r="D23" s="14">
        <v>0.76512738853503182</v>
      </c>
      <c r="E23" s="15">
        <f t="shared" si="4"/>
        <v>6.4230343300110571E-2</v>
      </c>
      <c r="G23" s="13">
        <f t="shared" si="1"/>
        <v>25.02152866242038</v>
      </c>
      <c r="H23" s="14">
        <f t="shared" si="2"/>
        <v>0.78461990161242956</v>
      </c>
      <c r="I23" s="15">
        <f t="shared" si="5"/>
        <v>5.1918735891647527E-2</v>
      </c>
    </row>
    <row r="24" spans="1:9">
      <c r="A24" s="1">
        <f t="shared" si="3"/>
        <v>1967</v>
      </c>
      <c r="C24" s="13">
        <f t="shared" si="0"/>
        <v>26.847133757961782</v>
      </c>
      <c r="D24" s="14">
        <v>0.79617834394904463</v>
      </c>
      <c r="E24" s="15">
        <f t="shared" si="4"/>
        <v>4.058272632674309E-2</v>
      </c>
      <c r="G24" s="13">
        <f t="shared" si="1"/>
        <v>26.323614649681524</v>
      </c>
      <c r="H24" s="14">
        <f t="shared" si="2"/>
        <v>0.82545044370277587</v>
      </c>
      <c r="I24" s="15">
        <f t="shared" si="5"/>
        <v>5.2038626609441918E-2</v>
      </c>
    </row>
    <row r="25" spans="1:9">
      <c r="A25" s="1">
        <f t="shared" si="3"/>
        <v>1968</v>
      </c>
      <c r="C25" s="13">
        <f t="shared" si="0"/>
        <v>27.759936305732484</v>
      </c>
      <c r="D25" s="14">
        <v>0.8232484076433122</v>
      </c>
      <c r="E25" s="15">
        <f t="shared" si="4"/>
        <v>3.400000000000003E-2</v>
      </c>
      <c r="G25" s="13">
        <f t="shared" si="1"/>
        <v>27.303535031847133</v>
      </c>
      <c r="H25" s="14">
        <f t="shared" si="2"/>
        <v>0.85617858362643873</v>
      </c>
      <c r="I25" s="15">
        <f t="shared" si="5"/>
        <v>3.7225905150433558E-2</v>
      </c>
    </row>
    <row r="26" spans="1:9">
      <c r="A26" s="1">
        <v>1969</v>
      </c>
      <c r="C26" s="16">
        <v>30.06</v>
      </c>
      <c r="D26" s="14">
        <f t="shared" ref="D26:D51" si="6">C26/$C$27</f>
        <v>0.89145907473309605</v>
      </c>
      <c r="E26" s="15">
        <f t="shared" si="4"/>
        <v>8.2855510507513053E-2</v>
      </c>
      <c r="G26" s="13">
        <f t="shared" si="1"/>
        <v>28.909968152866242</v>
      </c>
      <c r="H26" s="14">
        <f t="shared" si="2"/>
        <v>0.90655277995817629</v>
      </c>
      <c r="I26" s="15">
        <f t="shared" si="5"/>
        <v>5.8836085479237354E-2</v>
      </c>
    </row>
    <row r="27" spans="1:9">
      <c r="A27" s="1">
        <f t="shared" ref="A27:A51" si="7">A26+1</f>
        <v>1970</v>
      </c>
      <c r="C27" s="16">
        <v>33.72</v>
      </c>
      <c r="D27" s="14">
        <f t="shared" si="6"/>
        <v>1</v>
      </c>
      <c r="E27" s="15">
        <f t="shared" si="4"/>
        <v>0.12175648702594821</v>
      </c>
      <c r="F27" s="15"/>
      <c r="G27" s="13">
        <f t="shared" si="1"/>
        <v>31.89</v>
      </c>
      <c r="H27" s="14">
        <f t="shared" si="2"/>
        <v>1</v>
      </c>
      <c r="I27" s="15">
        <f t="shared" si="5"/>
        <v>0.1030797346913821</v>
      </c>
    </row>
    <row r="28" spans="1:9">
      <c r="A28" s="1">
        <f t="shared" si="7"/>
        <v>1971</v>
      </c>
      <c r="C28" s="16">
        <v>35.35</v>
      </c>
      <c r="D28" s="14">
        <f t="shared" si="6"/>
        <v>1.0483392645314353</v>
      </c>
      <c r="E28" s="15">
        <f t="shared" si="4"/>
        <v>4.8339264531435333E-2</v>
      </c>
      <c r="F28" s="15"/>
      <c r="G28" s="13">
        <f t="shared" si="1"/>
        <v>34.534999999999997</v>
      </c>
      <c r="H28" s="14">
        <f t="shared" si="2"/>
        <v>1.0829413609281906</v>
      </c>
      <c r="I28" s="15">
        <f t="shared" si="5"/>
        <v>8.2941360928190599E-2</v>
      </c>
    </row>
    <row r="29" spans="1:9">
      <c r="A29" s="1">
        <f t="shared" si="7"/>
        <v>1972</v>
      </c>
      <c r="C29" s="16">
        <v>38.6</v>
      </c>
      <c r="D29" s="14">
        <f t="shared" si="6"/>
        <v>1.1447212336892052</v>
      </c>
      <c r="E29" s="15">
        <f t="shared" si="4"/>
        <v>9.1937765205091893E-2</v>
      </c>
      <c r="F29" s="15"/>
      <c r="G29" s="13">
        <f t="shared" si="1"/>
        <v>36.975000000000001</v>
      </c>
      <c r="H29" s="14">
        <f t="shared" si="2"/>
        <v>1.1594543744120414</v>
      </c>
      <c r="I29" s="15">
        <f t="shared" si="5"/>
        <v>7.0652960764441941E-2</v>
      </c>
    </row>
    <row r="30" spans="1:9">
      <c r="A30" s="1">
        <f t="shared" si="7"/>
        <v>1973</v>
      </c>
      <c r="C30" s="16">
        <v>42.5</v>
      </c>
      <c r="D30" s="14">
        <f t="shared" si="6"/>
        <v>1.2603795966785292</v>
      </c>
      <c r="E30" s="15">
        <f t="shared" si="4"/>
        <v>0.10103626943005195</v>
      </c>
      <c r="F30" s="15"/>
      <c r="G30" s="13">
        <f t="shared" si="1"/>
        <v>40.549999999999997</v>
      </c>
      <c r="H30" s="14">
        <f t="shared" si="2"/>
        <v>1.2715584822828472</v>
      </c>
      <c r="I30" s="15">
        <f t="shared" si="5"/>
        <v>9.6686950642325797E-2</v>
      </c>
    </row>
    <row r="31" spans="1:9">
      <c r="A31" s="1">
        <f t="shared" si="7"/>
        <v>1974</v>
      </c>
      <c r="C31" s="16">
        <v>57.9</v>
      </c>
      <c r="D31" s="14">
        <f t="shared" si="6"/>
        <v>1.7170818505338079</v>
      </c>
      <c r="E31" s="15">
        <f t="shared" si="4"/>
        <v>0.36235294117647054</v>
      </c>
      <c r="F31" s="15"/>
      <c r="G31" s="13">
        <f t="shared" si="1"/>
        <v>50.2</v>
      </c>
      <c r="H31" s="14">
        <f t="shared" si="2"/>
        <v>1.5741611790529948</v>
      </c>
      <c r="I31" s="15">
        <f t="shared" si="5"/>
        <v>0.23797780517879175</v>
      </c>
    </row>
    <row r="32" spans="1:9">
      <c r="A32" s="1">
        <f t="shared" si="7"/>
        <v>1975</v>
      </c>
      <c r="C32" s="16">
        <v>58.1</v>
      </c>
      <c r="D32" s="14">
        <f t="shared" si="6"/>
        <v>1.7230130486358246</v>
      </c>
      <c r="E32" s="15">
        <f t="shared" si="4"/>
        <v>3.4542314335062052E-3</v>
      </c>
      <c r="F32" s="15"/>
      <c r="G32" s="13">
        <f t="shared" si="1"/>
        <v>58</v>
      </c>
      <c r="H32" s="14">
        <f t="shared" si="2"/>
        <v>1.8187519598620256</v>
      </c>
      <c r="I32" s="15">
        <f t="shared" si="5"/>
        <v>0.15537848605577675</v>
      </c>
    </row>
    <row r="33" spans="1:9">
      <c r="A33" s="1">
        <f t="shared" si="7"/>
        <v>1976</v>
      </c>
      <c r="C33" s="16">
        <v>56.3</v>
      </c>
      <c r="D33" s="14">
        <f t="shared" si="6"/>
        <v>1.669632265717675</v>
      </c>
      <c r="E33" s="15">
        <f t="shared" si="4"/>
        <v>-3.0981067125645523E-2</v>
      </c>
      <c r="F33" s="15"/>
      <c r="G33" s="13">
        <f t="shared" si="1"/>
        <v>57.2</v>
      </c>
      <c r="H33" s="14">
        <f t="shared" si="2"/>
        <v>1.7936657259328943</v>
      </c>
      <c r="I33" s="15">
        <f t="shared" si="5"/>
        <v>-1.379310344827589E-2</v>
      </c>
    </row>
    <row r="34" spans="1:9">
      <c r="A34" s="1">
        <f t="shared" si="7"/>
        <v>1977</v>
      </c>
      <c r="C34" s="16">
        <v>59.8</v>
      </c>
      <c r="D34" s="14">
        <f t="shared" si="6"/>
        <v>1.7734282325029656</v>
      </c>
      <c r="E34" s="15">
        <f t="shared" si="4"/>
        <v>6.2166962699822248E-2</v>
      </c>
      <c r="F34" s="15"/>
      <c r="G34" s="13">
        <f t="shared" si="1"/>
        <v>58.05</v>
      </c>
      <c r="H34" s="14">
        <f t="shared" si="2"/>
        <v>1.8203198494825963</v>
      </c>
      <c r="I34" s="15">
        <f t="shared" si="5"/>
        <v>1.4860139860139787E-2</v>
      </c>
    </row>
    <row r="35" spans="1:9">
      <c r="A35" s="1">
        <f t="shared" si="7"/>
        <v>1978</v>
      </c>
      <c r="C35" s="16">
        <v>70.7</v>
      </c>
      <c r="D35" s="14">
        <f t="shared" si="6"/>
        <v>2.0966785290628707</v>
      </c>
      <c r="E35" s="15">
        <f t="shared" si="4"/>
        <v>0.18227424749163879</v>
      </c>
      <c r="F35" s="15"/>
      <c r="G35" s="13">
        <f t="shared" si="1"/>
        <v>65.25</v>
      </c>
      <c r="H35" s="14">
        <f t="shared" si="2"/>
        <v>2.046095954844779</v>
      </c>
      <c r="I35" s="15">
        <f t="shared" si="5"/>
        <v>0.1240310077519382</v>
      </c>
    </row>
    <row r="36" spans="1:9">
      <c r="A36" s="1">
        <f t="shared" si="7"/>
        <v>1979</v>
      </c>
      <c r="C36" s="16">
        <v>85.5</v>
      </c>
      <c r="D36" s="14">
        <f t="shared" si="6"/>
        <v>2.5355871886120998</v>
      </c>
      <c r="E36" s="15">
        <f t="shared" si="4"/>
        <v>0.20933521923620946</v>
      </c>
      <c r="F36" s="15"/>
      <c r="G36" s="13">
        <f t="shared" si="1"/>
        <v>78.099999999999994</v>
      </c>
      <c r="H36" s="14">
        <f t="shared" si="2"/>
        <v>2.4490435873314516</v>
      </c>
      <c r="I36" s="15">
        <f t="shared" si="5"/>
        <v>0.19693486590038289</v>
      </c>
    </row>
    <row r="37" spans="1:9">
      <c r="A37" s="1">
        <f t="shared" si="7"/>
        <v>1980</v>
      </c>
      <c r="C37" s="16">
        <v>97.2</v>
      </c>
      <c r="D37" s="14">
        <f t="shared" si="6"/>
        <v>2.8825622775800714</v>
      </c>
      <c r="E37" s="15">
        <f t="shared" si="4"/>
        <v>0.13684210526315788</v>
      </c>
      <c r="F37" s="15"/>
      <c r="G37" s="13">
        <f t="shared" si="1"/>
        <v>91.35</v>
      </c>
      <c r="H37" s="14">
        <f t="shared" si="2"/>
        <v>2.8645343367826901</v>
      </c>
      <c r="I37" s="15">
        <f t="shared" si="5"/>
        <v>0.16965428937259919</v>
      </c>
    </row>
    <row r="38" spans="1:9">
      <c r="A38" s="1">
        <f t="shared" si="7"/>
        <v>1981</v>
      </c>
      <c r="C38" s="16">
        <v>94.2</v>
      </c>
      <c r="D38" s="14">
        <f t="shared" si="6"/>
        <v>2.7935943060498221</v>
      </c>
      <c r="E38" s="15">
        <f t="shared" si="4"/>
        <v>-3.0864197530864335E-2</v>
      </c>
      <c r="F38" s="15"/>
      <c r="G38" s="13">
        <f t="shared" si="1"/>
        <v>95.7</v>
      </c>
      <c r="H38" s="14">
        <f t="shared" si="2"/>
        <v>3.0009407337723424</v>
      </c>
      <c r="I38" s="15">
        <f t="shared" si="5"/>
        <v>4.7619047619047672E-2</v>
      </c>
    </row>
    <row r="39" spans="1:9">
      <c r="A39" s="1">
        <f t="shared" si="7"/>
        <v>1982</v>
      </c>
      <c r="C39" s="16">
        <v>88.5</v>
      </c>
      <c r="D39" s="14">
        <f t="shared" si="6"/>
        <v>2.6245551601423487</v>
      </c>
      <c r="E39" s="15">
        <f t="shared" si="4"/>
        <v>-6.0509554140127375E-2</v>
      </c>
      <c r="F39" s="15"/>
      <c r="G39" s="13">
        <f t="shared" si="1"/>
        <v>91.35</v>
      </c>
      <c r="H39" s="14">
        <f t="shared" si="2"/>
        <v>2.8645343367826901</v>
      </c>
      <c r="I39" s="15">
        <f t="shared" si="5"/>
        <v>-4.5454545454545525E-2</v>
      </c>
    </row>
    <row r="40" spans="1:9">
      <c r="A40" s="1">
        <f t="shared" si="7"/>
        <v>1983</v>
      </c>
      <c r="C40" s="16">
        <v>87.6</v>
      </c>
      <c r="D40" s="14">
        <f t="shared" si="6"/>
        <v>2.5978647686832739</v>
      </c>
      <c r="E40" s="15">
        <f t="shared" si="4"/>
        <v>-1.0169491525423791E-2</v>
      </c>
      <c r="F40" s="15"/>
      <c r="G40" s="13">
        <f t="shared" si="1"/>
        <v>88.05</v>
      </c>
      <c r="H40" s="14">
        <f t="shared" si="2"/>
        <v>2.7610536218250235</v>
      </c>
      <c r="I40" s="15">
        <f t="shared" si="5"/>
        <v>-3.6124794745484246E-2</v>
      </c>
    </row>
    <row r="41" spans="1:9">
      <c r="A41" s="1">
        <f t="shared" si="7"/>
        <v>1984</v>
      </c>
      <c r="C41" s="16">
        <v>92.6</v>
      </c>
      <c r="D41" s="14">
        <f t="shared" si="6"/>
        <v>2.7461447212336889</v>
      </c>
      <c r="E41" s="15">
        <f t="shared" si="4"/>
        <v>5.7077625570776114E-2</v>
      </c>
      <c r="F41" s="15"/>
      <c r="G41" s="13">
        <f t="shared" si="1"/>
        <v>90.1</v>
      </c>
      <c r="H41" s="14">
        <f t="shared" si="2"/>
        <v>2.8253370962684223</v>
      </c>
      <c r="I41" s="15">
        <f t="shared" si="5"/>
        <v>2.3282226007949935E-2</v>
      </c>
    </row>
    <row r="42" spans="1:9">
      <c r="A42" s="1">
        <f t="shared" si="7"/>
        <v>1985</v>
      </c>
      <c r="C42" s="16">
        <v>102</v>
      </c>
      <c r="D42" s="14">
        <f t="shared" si="6"/>
        <v>3.02491103202847</v>
      </c>
      <c r="E42" s="15">
        <f t="shared" si="4"/>
        <v>0.10151187904967629</v>
      </c>
      <c r="F42" s="15"/>
      <c r="G42" s="13">
        <f t="shared" si="1"/>
        <v>97.3</v>
      </c>
      <c r="H42" s="14">
        <f t="shared" si="2"/>
        <v>3.0511132016306051</v>
      </c>
      <c r="I42" s="15">
        <f t="shared" si="5"/>
        <v>7.9911209766925673E-2</v>
      </c>
    </row>
    <row r="43" spans="1:9">
      <c r="A43" s="1">
        <f t="shared" si="7"/>
        <v>1986</v>
      </c>
      <c r="C43" s="16">
        <v>101.1</v>
      </c>
      <c r="D43" s="14">
        <f t="shared" si="6"/>
        <v>2.9982206405693947</v>
      </c>
      <c r="E43" s="15">
        <f t="shared" si="4"/>
        <v>-8.8235294117648966E-3</v>
      </c>
      <c r="F43" s="15"/>
      <c r="G43" s="13">
        <f t="shared" si="1"/>
        <v>101.55</v>
      </c>
      <c r="H43" s="14">
        <f t="shared" si="2"/>
        <v>3.1843838193791156</v>
      </c>
      <c r="I43" s="15">
        <f t="shared" si="5"/>
        <v>4.3679342240493302E-2</v>
      </c>
    </row>
    <row r="44" spans="1:9">
      <c r="A44" s="1">
        <f t="shared" si="7"/>
        <v>1987</v>
      </c>
      <c r="C44" s="16">
        <v>100</v>
      </c>
      <c r="D44" s="14">
        <f t="shared" si="6"/>
        <v>2.9655990510083039</v>
      </c>
      <c r="E44" s="15">
        <f t="shared" si="4"/>
        <v>-1.0880316518298572E-2</v>
      </c>
      <c r="F44" s="15"/>
      <c r="G44" s="13">
        <f t="shared" si="1"/>
        <v>100.55</v>
      </c>
      <c r="H44" s="14">
        <f t="shared" si="2"/>
        <v>3.1530260269677015</v>
      </c>
      <c r="I44" s="15">
        <f t="shared" si="5"/>
        <v>-9.8473658296405198E-3</v>
      </c>
    </row>
    <row r="45" spans="1:9">
      <c r="A45" s="1">
        <f t="shared" si="7"/>
        <v>1988</v>
      </c>
      <c r="C45" s="16">
        <v>106.6</v>
      </c>
      <c r="D45" s="14">
        <f t="shared" si="6"/>
        <v>3.1613285883748516</v>
      </c>
      <c r="E45" s="15">
        <f t="shared" si="4"/>
        <v>6.5999999999999837E-2</v>
      </c>
      <c r="F45" s="15"/>
      <c r="G45" s="13">
        <f t="shared" si="1"/>
        <v>103.3</v>
      </c>
      <c r="H45" s="14">
        <f t="shared" si="2"/>
        <v>3.2392599560990907</v>
      </c>
      <c r="I45" s="15">
        <f t="shared" si="5"/>
        <v>2.7349577324714103E-2</v>
      </c>
    </row>
    <row r="46" spans="1:9">
      <c r="A46" s="1">
        <f t="shared" si="7"/>
        <v>1989</v>
      </c>
      <c r="C46" s="16">
        <v>107.7</v>
      </c>
      <c r="D46" s="14">
        <f t="shared" si="6"/>
        <v>3.1939501779359434</v>
      </c>
      <c r="E46" s="15">
        <f t="shared" si="4"/>
        <v>1.0318949343339767E-2</v>
      </c>
      <c r="F46" s="15"/>
      <c r="G46" s="13">
        <f t="shared" si="1"/>
        <v>107.15</v>
      </c>
      <c r="H46" s="14">
        <f t="shared" si="2"/>
        <v>3.3599874568830357</v>
      </c>
      <c r="I46" s="15">
        <f t="shared" si="5"/>
        <v>3.7270087124879003E-2</v>
      </c>
    </row>
    <row r="47" spans="1:9">
      <c r="A47" s="1">
        <f t="shared" si="7"/>
        <v>1990</v>
      </c>
      <c r="C47" s="16">
        <v>108.5</v>
      </c>
      <c r="D47" s="14">
        <f t="shared" si="6"/>
        <v>3.2176749703440097</v>
      </c>
      <c r="E47" s="15">
        <f t="shared" si="4"/>
        <v>7.4280408542246601E-3</v>
      </c>
      <c r="G47" s="13">
        <f t="shared" si="1"/>
        <v>108.1</v>
      </c>
      <c r="H47" s="14">
        <f t="shared" si="2"/>
        <v>3.3897773596738787</v>
      </c>
      <c r="I47" s="15">
        <f t="shared" si="5"/>
        <v>8.86607559496011E-3</v>
      </c>
    </row>
    <row r="48" spans="1:9">
      <c r="A48" s="1">
        <f t="shared" si="7"/>
        <v>1991</v>
      </c>
      <c r="C48" s="16">
        <v>107.5</v>
      </c>
      <c r="D48" s="14">
        <f t="shared" si="6"/>
        <v>3.1880189798339265</v>
      </c>
      <c r="E48" s="15">
        <f t="shared" si="4"/>
        <v>-9.2165898617512232E-3</v>
      </c>
      <c r="G48" s="13">
        <f t="shared" si="1"/>
        <v>108</v>
      </c>
      <c r="H48" s="14">
        <f t="shared" si="2"/>
        <v>3.3866415804327374</v>
      </c>
      <c r="I48" s="15">
        <f t="shared" si="5"/>
        <v>-9.2506938020342488E-4</v>
      </c>
    </row>
    <row r="49" spans="1:37">
      <c r="A49" s="1">
        <f t="shared" si="7"/>
        <v>1992</v>
      </c>
      <c r="C49" s="16">
        <v>105.1</v>
      </c>
      <c r="D49" s="14">
        <f t="shared" si="6"/>
        <v>3.116844602609727</v>
      </c>
      <c r="E49" s="15">
        <f t="shared" si="4"/>
        <v>-2.2325581395348904E-2</v>
      </c>
      <c r="G49" s="13">
        <f t="shared" si="1"/>
        <v>106.3</v>
      </c>
      <c r="H49" s="14">
        <f t="shared" si="2"/>
        <v>3.333333333333333</v>
      </c>
      <c r="I49" s="15">
        <f t="shared" si="5"/>
        <v>-1.5740740740740833E-2</v>
      </c>
      <c r="K49" s="3"/>
      <c r="L49" s="3"/>
      <c r="M49" s="3"/>
      <c r="N49" s="3"/>
    </row>
    <row r="50" spans="1:37">
      <c r="A50" s="1">
        <f t="shared" si="7"/>
        <v>1993</v>
      </c>
      <c r="C50" s="16">
        <v>108.3</v>
      </c>
      <c r="D50" s="14">
        <f t="shared" si="6"/>
        <v>3.2117437722419928</v>
      </c>
      <c r="E50" s="15">
        <f t="shared" si="4"/>
        <v>3.0447193149381491E-2</v>
      </c>
      <c r="G50" s="13">
        <f t="shared" si="1"/>
        <v>106.69999999999999</v>
      </c>
      <c r="H50" s="14">
        <f t="shared" si="2"/>
        <v>3.3458764502978986</v>
      </c>
      <c r="I50" s="15">
        <f t="shared" si="5"/>
        <v>3.7629350893697566E-3</v>
      </c>
    </row>
    <row r="51" spans="1:37">
      <c r="A51" s="1">
        <f t="shared" si="7"/>
        <v>1994</v>
      </c>
      <c r="C51" s="16">
        <v>115.1</v>
      </c>
      <c r="D51" s="14">
        <f t="shared" si="6"/>
        <v>3.4134045077105575</v>
      </c>
      <c r="E51" s="15">
        <f t="shared" si="4"/>
        <v>6.2788550323176429E-2</v>
      </c>
      <c r="G51" s="13">
        <f t="shared" si="1"/>
        <v>111.69999999999999</v>
      </c>
      <c r="H51" s="14">
        <f t="shared" si="2"/>
        <v>3.5026654123549696</v>
      </c>
      <c r="I51" s="15">
        <f t="shared" si="5"/>
        <v>4.6860356138706649E-2</v>
      </c>
    </row>
    <row r="52" spans="1:37">
      <c r="A52" s="17">
        <f>A51+1</f>
        <v>1995</v>
      </c>
      <c r="B52" s="18"/>
      <c r="C52" s="19">
        <v>121.9</v>
      </c>
      <c r="D52" s="20">
        <f t="shared" ref="D52:D63" si="8">C52/$C$27</f>
        <v>3.6150652431791226</v>
      </c>
      <c r="E52" s="21">
        <f t="shared" si="4"/>
        <v>5.9079061685491041E-2</v>
      </c>
      <c r="F52" s="22"/>
      <c r="G52" s="23">
        <f t="shared" ref="G52:G63" si="9">AVERAGE(C51:C52)</f>
        <v>118.5</v>
      </c>
      <c r="H52" s="20">
        <f t="shared" ref="H52:H63" si="10">G52/$G$27</f>
        <v>3.7158984007525868</v>
      </c>
      <c r="I52" s="21">
        <f t="shared" ref="I52:I63" si="11">H52/H51-1</f>
        <v>6.0877350044762801E-2</v>
      </c>
    </row>
    <row r="53" spans="1:37">
      <c r="A53" s="17">
        <f t="shared" ref="A53:A71" si="12">A52+1</f>
        <v>1996</v>
      </c>
      <c r="B53" s="18"/>
      <c r="C53" s="19">
        <v>120.2</v>
      </c>
      <c r="D53" s="20">
        <f t="shared" si="8"/>
        <v>3.5646500593119814</v>
      </c>
      <c r="E53" s="21">
        <f t="shared" si="4"/>
        <v>-1.3945857260049266E-2</v>
      </c>
      <c r="F53" s="22"/>
      <c r="G53" s="23">
        <f t="shared" si="9"/>
        <v>121.05000000000001</v>
      </c>
      <c r="H53" s="20">
        <f t="shared" si="10"/>
        <v>3.7958607714016934</v>
      </c>
      <c r="I53" s="21">
        <f t="shared" si="11"/>
        <v>2.1518987341772267E-2</v>
      </c>
    </row>
    <row r="54" spans="1:37">
      <c r="A54" s="17">
        <f t="shared" si="12"/>
        <v>1997</v>
      </c>
      <c r="B54" s="18"/>
      <c r="C54" s="19">
        <v>130.6</v>
      </c>
      <c r="D54" s="20">
        <f t="shared" si="8"/>
        <v>3.8730723606168445</v>
      </c>
      <c r="E54" s="21">
        <f t="shared" si="4"/>
        <v>8.652246256239593E-2</v>
      </c>
      <c r="F54" s="22"/>
      <c r="G54" s="23">
        <f t="shared" si="9"/>
        <v>125.4</v>
      </c>
      <c r="H54" s="20">
        <f t="shared" si="10"/>
        <v>3.9322671683913453</v>
      </c>
      <c r="I54" s="21">
        <f t="shared" si="11"/>
        <v>3.5935563816604787E-2</v>
      </c>
    </row>
    <row r="55" spans="1:37">
      <c r="A55" s="17">
        <f t="shared" si="12"/>
        <v>1998</v>
      </c>
      <c r="B55" s="18"/>
      <c r="C55" s="19">
        <v>126.9</v>
      </c>
      <c r="D55" s="20">
        <f t="shared" si="8"/>
        <v>3.7633451957295376</v>
      </c>
      <c r="E55" s="21">
        <f t="shared" si="4"/>
        <v>-2.8330781010719619E-2</v>
      </c>
      <c r="F55" s="22"/>
      <c r="G55" s="23">
        <f t="shared" si="9"/>
        <v>128.75</v>
      </c>
      <c r="H55" s="20">
        <f t="shared" si="10"/>
        <v>4.037315772969583</v>
      </c>
      <c r="I55" s="21">
        <f t="shared" si="11"/>
        <v>2.6714513556618913E-2</v>
      </c>
    </row>
    <row r="56" spans="1:37" s="31" customFormat="1">
      <c r="A56" s="24">
        <f t="shared" si="12"/>
        <v>1999</v>
      </c>
      <c r="B56" s="25"/>
      <c r="C56" s="26">
        <v>136.5</v>
      </c>
      <c r="D56" s="27">
        <f t="shared" si="8"/>
        <v>4.0480427046263348</v>
      </c>
      <c r="E56" s="21">
        <f t="shared" si="4"/>
        <v>7.565011820330958E-2</v>
      </c>
      <c r="F56" s="28"/>
      <c r="G56" s="29">
        <f t="shared" si="9"/>
        <v>131.69999999999999</v>
      </c>
      <c r="H56" s="27">
        <f t="shared" si="10"/>
        <v>4.1298212605832543</v>
      </c>
      <c r="I56" s="30">
        <f t="shared" si="11"/>
        <v>2.2912621359223229E-2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>
      <c r="A57" s="17">
        <f t="shared" si="12"/>
        <v>2000</v>
      </c>
      <c r="B57" s="18"/>
      <c r="C57" s="19">
        <v>145.6</v>
      </c>
      <c r="D57" s="20">
        <f t="shared" si="8"/>
        <v>4.3179122182680905</v>
      </c>
      <c r="E57" s="21">
        <f t="shared" si="4"/>
        <v>6.6666666666666652E-2</v>
      </c>
      <c r="F57" s="22"/>
      <c r="G57" s="23">
        <f t="shared" si="9"/>
        <v>141.05000000000001</v>
      </c>
      <c r="H57" s="20">
        <f t="shared" si="10"/>
        <v>4.4230166196299781</v>
      </c>
      <c r="I57" s="21">
        <f t="shared" si="11"/>
        <v>7.099468488990146E-2</v>
      </c>
    </row>
    <row r="58" spans="1:37">
      <c r="A58" s="17">
        <f t="shared" si="12"/>
        <v>2001</v>
      </c>
      <c r="B58" s="18"/>
      <c r="C58" s="19">
        <v>144.80000000000001</v>
      </c>
      <c r="D58" s="20">
        <f t="shared" si="8"/>
        <v>4.2941874258600246</v>
      </c>
      <c r="E58" s="21">
        <f t="shared" si="4"/>
        <v>-5.494505494505364E-3</v>
      </c>
      <c r="F58" s="22"/>
      <c r="G58" s="23">
        <f t="shared" si="9"/>
        <v>145.19999999999999</v>
      </c>
      <c r="H58" s="20">
        <f t="shared" si="10"/>
        <v>4.5531514581373465</v>
      </c>
      <c r="I58" s="21">
        <f t="shared" si="11"/>
        <v>2.9422190712513174E-2</v>
      </c>
      <c r="J58" s="14"/>
    </row>
    <row r="59" spans="1:37">
      <c r="A59" s="1">
        <f t="shared" si="12"/>
        <v>2002</v>
      </c>
      <c r="C59" s="16">
        <v>147.9</v>
      </c>
      <c r="D59" s="14">
        <f t="shared" si="8"/>
        <v>4.3861209964412815</v>
      </c>
      <c r="E59" s="21">
        <f t="shared" si="4"/>
        <v>2.1408839779005318E-2</v>
      </c>
      <c r="G59" s="13">
        <f t="shared" si="9"/>
        <v>146.35000000000002</v>
      </c>
      <c r="H59" s="14">
        <f t="shared" si="10"/>
        <v>4.5892129194104738</v>
      </c>
      <c r="I59" s="15">
        <f t="shared" si="11"/>
        <v>7.9201101928376705E-3</v>
      </c>
      <c r="J59" s="14"/>
    </row>
    <row r="60" spans="1:37">
      <c r="A60" s="17">
        <f t="shared" si="12"/>
        <v>2003</v>
      </c>
      <c r="B60" s="18"/>
      <c r="C60" s="19">
        <v>149.80000000000001</v>
      </c>
      <c r="D60" s="20">
        <f t="shared" si="8"/>
        <v>4.4424673784104396</v>
      </c>
      <c r="E60" s="21">
        <f t="shared" si="4"/>
        <v>1.2846517917511902E-2</v>
      </c>
      <c r="F60" s="22"/>
      <c r="G60" s="23">
        <f t="shared" si="9"/>
        <v>148.85000000000002</v>
      </c>
      <c r="H60" s="20">
        <f t="shared" si="10"/>
        <v>4.6676074004390093</v>
      </c>
      <c r="I60" s="21">
        <f t="shared" si="11"/>
        <v>1.708233686368299E-2</v>
      </c>
      <c r="J60" s="14"/>
    </row>
    <row r="61" spans="1:37">
      <c r="A61" s="17">
        <f t="shared" si="12"/>
        <v>2004</v>
      </c>
      <c r="B61" s="18"/>
      <c r="C61" s="19">
        <v>154.4</v>
      </c>
      <c r="D61" s="20">
        <f t="shared" si="8"/>
        <v>4.5788849347568208</v>
      </c>
      <c r="E61" s="21">
        <f t="shared" si="4"/>
        <v>3.0707610146862407E-2</v>
      </c>
      <c r="F61" s="22"/>
      <c r="G61" s="23">
        <f t="shared" si="9"/>
        <v>152.10000000000002</v>
      </c>
      <c r="H61" s="20">
        <f t="shared" si="10"/>
        <v>4.7695202257761062</v>
      </c>
      <c r="I61" s="21">
        <f t="shared" si="11"/>
        <v>2.1834061135371341E-2</v>
      </c>
      <c r="J61" s="14"/>
    </row>
    <row r="62" spans="1:37">
      <c r="A62" s="17">
        <f t="shared" si="12"/>
        <v>2005</v>
      </c>
      <c r="B62" s="18"/>
      <c r="C62" s="19">
        <v>183.6</v>
      </c>
      <c r="D62" s="20">
        <f t="shared" si="8"/>
        <v>5.444839857651246</v>
      </c>
      <c r="E62" s="21">
        <f t="shared" si="4"/>
        <v>0.18911917098445619</v>
      </c>
      <c r="F62" s="22"/>
      <c r="G62" s="23">
        <f t="shared" si="9"/>
        <v>169</v>
      </c>
      <c r="H62" s="20">
        <f t="shared" si="10"/>
        <v>5.2994669175290054</v>
      </c>
      <c r="I62" s="21">
        <f t="shared" si="11"/>
        <v>0.11111111111111072</v>
      </c>
      <c r="J62" s="21"/>
    </row>
    <row r="63" spans="1:37">
      <c r="A63" s="32">
        <f t="shared" si="12"/>
        <v>2006</v>
      </c>
      <c r="B63" s="8"/>
      <c r="C63" s="33">
        <v>221.3</v>
      </c>
      <c r="D63" s="34">
        <f t="shared" si="8"/>
        <v>6.5628706998813762</v>
      </c>
      <c r="E63" s="35">
        <f t="shared" si="4"/>
        <v>0.20533769063180829</v>
      </c>
      <c r="F63" s="6"/>
      <c r="G63" s="36">
        <f t="shared" si="9"/>
        <v>202.45</v>
      </c>
      <c r="H63" s="34">
        <f t="shared" si="10"/>
        <v>6.3483850736908121</v>
      </c>
      <c r="I63" s="35">
        <f t="shared" si="11"/>
        <v>0.19792899408284037</v>
      </c>
      <c r="J63" s="14"/>
    </row>
    <row r="64" spans="1:37">
      <c r="A64" s="1">
        <f t="shared" si="12"/>
        <v>2007</v>
      </c>
      <c r="C64" s="16">
        <v>229.87316200000001</v>
      </c>
      <c r="D64" s="14">
        <v>6.8171163107947814</v>
      </c>
      <c r="E64" s="37">
        <v>3.8739999999999997E-2</v>
      </c>
      <c r="G64" s="13">
        <v>225.58658100000002</v>
      </c>
      <c r="H64" s="14">
        <v>7.0738971777986839</v>
      </c>
      <c r="I64" s="15">
        <v>0.11428293899728348</v>
      </c>
      <c r="J64" s="14"/>
    </row>
    <row r="65" spans="1:10">
      <c r="A65" s="1">
        <f t="shared" si="12"/>
        <v>2008</v>
      </c>
      <c r="C65" s="16">
        <v>247.69522824986004</v>
      </c>
      <c r="D65" s="14">
        <v>7.3456473383707008</v>
      </c>
      <c r="E65" s="37">
        <v>7.7530000000000002E-2</v>
      </c>
      <c r="G65" s="13">
        <v>238.78419512493002</v>
      </c>
      <c r="H65" s="14">
        <v>7.4877452218541869</v>
      </c>
      <c r="I65" s="15">
        <v>5.8503542482121196E-2</v>
      </c>
      <c r="J65" s="14"/>
    </row>
    <row r="66" spans="1:10">
      <c r="A66" s="1">
        <f t="shared" si="12"/>
        <v>2009</v>
      </c>
      <c r="C66" s="16">
        <v>240.98268756428882</v>
      </c>
      <c r="D66" s="14">
        <v>7.1465802955008551</v>
      </c>
      <c r="E66" s="37">
        <v>-2.7099999999999999E-2</v>
      </c>
      <c r="G66" s="13">
        <v>244.33895790707442</v>
      </c>
      <c r="H66" s="14">
        <v>7.6619303200713205</v>
      </c>
      <c r="I66" s="15">
        <v>2.3262690310127843E-2</v>
      </c>
      <c r="J66" s="38"/>
    </row>
    <row r="67" spans="1:10">
      <c r="A67" s="1">
        <f t="shared" si="12"/>
        <v>2010</v>
      </c>
      <c r="C67" s="16">
        <v>249.99329814056563</v>
      </c>
      <c r="D67" s="14">
        <v>7.413798877240974</v>
      </c>
      <c r="E67" s="37">
        <v>3.7391111649350071E-2</v>
      </c>
      <c r="G67" s="13">
        <v>245.48799285242723</v>
      </c>
      <c r="H67" s="14">
        <v>7.6979615193611544</v>
      </c>
      <c r="I67" s="15">
        <v>4.7026268557215367E-3</v>
      </c>
      <c r="J67" s="38"/>
    </row>
    <row r="68" spans="1:10" ht="12" customHeight="1">
      <c r="A68" s="1">
        <f t="shared" si="12"/>
        <v>2011</v>
      </c>
      <c r="C68" s="16">
        <v>262.61569879531942</v>
      </c>
      <c r="D68" s="14">
        <v>7.7881286712728182</v>
      </c>
      <c r="E68" s="37">
        <v>5.0490956152178398E-2</v>
      </c>
      <c r="G68" s="13">
        <v>256.30449846794249</v>
      </c>
      <c r="H68" s="14">
        <v>8.0371432570693795</v>
      </c>
      <c r="I68" s="15">
        <v>4.4061240999341056E-2</v>
      </c>
      <c r="J68" s="38"/>
    </row>
    <row r="69" spans="1:10" ht="12" customHeight="1">
      <c r="A69" s="1">
        <f t="shared" si="12"/>
        <v>2012</v>
      </c>
      <c r="C69" s="16">
        <v>268.22880693858133</v>
      </c>
      <c r="D69" s="14">
        <v>7.9545909531014631</v>
      </c>
      <c r="E69" s="37">
        <v>2.1373848437129007E-2</v>
      </c>
      <c r="G69" s="13">
        <v>265.42225286695037</v>
      </c>
      <c r="H69" s="14">
        <v>8.3230559067717262</v>
      </c>
      <c r="I69" s="15">
        <v>3.5573914829857056E-2</v>
      </c>
      <c r="J69" s="38"/>
    </row>
    <row r="70" spans="1:10" ht="12" customHeight="1">
      <c r="A70" s="1">
        <f t="shared" si="12"/>
        <v>2013</v>
      </c>
      <c r="C70" s="16">
        <v>269.71498495752718</v>
      </c>
      <c r="D70" s="14">
        <v>7.9986650343276153</v>
      </c>
      <c r="E70" s="37">
        <v>5.5407099480039397E-3</v>
      </c>
      <c r="G70" s="13">
        <v>268.97189594805423</v>
      </c>
      <c r="H70" s="14">
        <v>8.4343648776435938</v>
      </c>
      <c r="I70" s="15">
        <v>1.3373570010662306E-2</v>
      </c>
      <c r="J70" s="38"/>
    </row>
    <row r="71" spans="1:10" ht="12" customHeight="1">
      <c r="A71" s="1">
        <f t="shared" si="12"/>
        <v>2014</v>
      </c>
      <c r="C71" s="16">
        <v>271.97673160157456</v>
      </c>
      <c r="D71" s="14">
        <v>8.0657393713396957</v>
      </c>
      <c r="E71" s="37">
        <v>8.3856914527885868E-3</v>
      </c>
      <c r="G71" s="13">
        <v>270.84585827955084</v>
      </c>
      <c r="H71" s="14">
        <v>8.4931281994214753</v>
      </c>
      <c r="I71" s="15">
        <v>6.9671306174625691E-3</v>
      </c>
      <c r="J71" s="38"/>
    </row>
    <row r="72" spans="1:10" ht="12" customHeight="1">
      <c r="A72" s="1">
        <f t="shared" ref="A72:A108" si="13">A71+1</f>
        <v>2015</v>
      </c>
      <c r="C72" s="16">
        <v>266.79492444441871</v>
      </c>
      <c r="D72" s="14">
        <v>7.912067747462002</v>
      </c>
      <c r="E72" s="37">
        <v>-1.9052391455114753E-2</v>
      </c>
      <c r="G72" s="13">
        <v>269.38582802299663</v>
      </c>
      <c r="H72" s="14">
        <v>8.4473448737220647</v>
      </c>
      <c r="I72" s="15">
        <v>-5.3906316523668618E-3</v>
      </c>
      <c r="J72" s="38"/>
    </row>
    <row r="73" spans="1:10" ht="12" customHeight="1">
      <c r="A73" s="1">
        <f t="shared" si="13"/>
        <v>2016</v>
      </c>
      <c r="C73" s="16">
        <v>266.30059048134456</v>
      </c>
      <c r="D73" s="14">
        <v>7.8974077841442636</v>
      </c>
      <c r="E73" s="37">
        <v>-1.8528611970544666E-3</v>
      </c>
      <c r="G73" s="13">
        <v>266.54775746288163</v>
      </c>
      <c r="H73" s="14">
        <v>8.3583492462490323</v>
      </c>
      <c r="I73" s="15">
        <v>-1.0535337292772229E-2</v>
      </c>
      <c r="J73" s="38"/>
    </row>
    <row r="74" spans="1:10" ht="12" customHeight="1">
      <c r="A74" s="1">
        <f t="shared" si="13"/>
        <v>2017</v>
      </c>
      <c r="C74" s="16">
        <v>274.40439660948613</v>
      </c>
      <c r="D74" s="14">
        <v>8.1377341817759827</v>
      </c>
      <c r="E74" s="37">
        <v>3.0431048288303644E-2</v>
      </c>
      <c r="G74" s="13">
        <v>270.35249354541531</v>
      </c>
      <c r="H74" s="14">
        <v>8.4776573705053409</v>
      </c>
      <c r="I74" s="15">
        <v>1.4274125277769389E-2</v>
      </c>
      <c r="J74" s="38"/>
    </row>
    <row r="75" spans="1:10" ht="12" customHeight="1">
      <c r="A75" s="1">
        <f t="shared" si="13"/>
        <v>2018</v>
      </c>
      <c r="C75" s="16">
        <v>289.97420316859592</v>
      </c>
      <c r="D75" s="14">
        <v>8.5994722173367713</v>
      </c>
      <c r="E75" s="37">
        <v>5.6740368417885385E-2</v>
      </c>
      <c r="G75" s="13">
        <v>282.18929988904102</v>
      </c>
      <c r="H75" s="14">
        <v>8.8488334866428673</v>
      </c>
      <c r="I75" s="15">
        <v>4.3782863580791531E-2</v>
      </c>
      <c r="J75" s="39"/>
    </row>
    <row r="76" spans="1:10" ht="12" customHeight="1">
      <c r="A76" s="1">
        <f t="shared" si="13"/>
        <v>2019</v>
      </c>
      <c r="C76" s="16">
        <v>293.47476732622908</v>
      </c>
      <c r="D76" s="14">
        <v>8.7032849147754767</v>
      </c>
      <c r="E76" s="37">
        <v>1.2071984746856499E-2</v>
      </c>
      <c r="G76" s="13">
        <v>291.72448524741253</v>
      </c>
      <c r="H76" s="14">
        <v>9.1478358497150367</v>
      </c>
      <c r="I76" s="15">
        <v>3.3790031592696002E-2</v>
      </c>
      <c r="J76" s="39"/>
    </row>
    <row r="77" spans="1:10" ht="12" customHeight="1">
      <c r="A77" s="1">
        <f t="shared" si="13"/>
        <v>2020</v>
      </c>
      <c r="C77" s="16">
        <v>290.88154267122962</v>
      </c>
      <c r="D77" s="14">
        <v>8.6263802690163001</v>
      </c>
      <c r="E77" s="37">
        <v>-8.8362780849123301E-3</v>
      </c>
      <c r="G77" s="13">
        <v>292.17815499872938</v>
      </c>
      <c r="H77" s="14">
        <v>9.162061931600169</v>
      </c>
      <c r="I77" s="15">
        <v>1.5551308657966167E-3</v>
      </c>
      <c r="J77" s="39"/>
    </row>
    <row r="78" spans="1:10" ht="12" customHeight="1">
      <c r="A78" s="17">
        <f t="shared" si="13"/>
        <v>2021</v>
      </c>
      <c r="B78" s="18"/>
      <c r="C78" s="19">
        <v>322.63613039016667</v>
      </c>
      <c r="D78" s="20">
        <v>9.5680940210606966</v>
      </c>
      <c r="E78" s="40">
        <v>0.10916673305335108</v>
      </c>
      <c r="F78" s="22"/>
      <c r="G78" s="23">
        <v>306.75883653069815</v>
      </c>
      <c r="H78" s="20">
        <v>9.6192799162965859</v>
      </c>
      <c r="I78" s="21">
        <v>4.9903393811327579E-2</v>
      </c>
      <c r="J78" s="39"/>
    </row>
    <row r="79" spans="1:10" ht="12" customHeight="1">
      <c r="A79" s="1">
        <f t="shared" si="13"/>
        <v>2022</v>
      </c>
      <c r="C79" s="16">
        <v>336.53211237861154</v>
      </c>
      <c r="D79" s="14">
        <v>9.9801931310383019</v>
      </c>
      <c r="E79" s="37">
        <v>4.3070135919496579E-2</v>
      </c>
      <c r="G79" s="13">
        <v>329.58412138438911</v>
      </c>
      <c r="H79" s="14">
        <v>10.335030460470024</v>
      </c>
      <c r="I79" s="15">
        <v>7.4407913108011758E-2</v>
      </c>
      <c r="J79" s="39"/>
    </row>
    <row r="80" spans="1:10" ht="12" customHeight="1">
      <c r="A80" s="1">
        <f t="shared" si="13"/>
        <v>2023</v>
      </c>
      <c r="C80" s="16">
        <v>334.86379562433353</v>
      </c>
      <c r="D80" s="14">
        <v>9.9307175452056207</v>
      </c>
      <c r="E80" s="37">
        <v>-4.9573775961121837E-3</v>
      </c>
      <c r="G80" s="13">
        <v>335.69795400147257</v>
      </c>
      <c r="H80" s="14">
        <v>10.526746754514662</v>
      </c>
      <c r="I80" s="15">
        <v>1.8550143105811268E-2</v>
      </c>
      <c r="J80" s="39"/>
    </row>
    <row r="81" spans="1:10" ht="12" customHeight="1">
      <c r="A81" s="1">
        <f t="shared" si="13"/>
        <v>2024</v>
      </c>
      <c r="C81" s="16">
        <v>335.33210255067712</v>
      </c>
      <c r="D81" s="14">
        <v>9.9446056509690735</v>
      </c>
      <c r="E81" s="37">
        <v>1.3984997257480202E-3</v>
      </c>
      <c r="G81" s="13">
        <v>335.0979490875053</v>
      </c>
      <c r="H81" s="14">
        <v>10.507931924976647</v>
      </c>
      <c r="I81" s="15">
        <v>-1.7873356295898812E-3</v>
      </c>
      <c r="J81" s="39"/>
    </row>
    <row r="82" spans="1:10" ht="12" customHeight="1">
      <c r="A82" s="1">
        <f t="shared" si="13"/>
        <v>2025</v>
      </c>
      <c r="C82" s="16">
        <v>339.37400734516604</v>
      </c>
      <c r="D82" s="14">
        <v>10.064472341197096</v>
      </c>
      <c r="E82" s="37">
        <v>1.2053438259398658E-2</v>
      </c>
      <c r="G82" s="13">
        <v>337.35305494792158</v>
      </c>
      <c r="H82" s="14">
        <v>10.578647066413344</v>
      </c>
      <c r="I82" s="15">
        <v>6.7296916216796898E-3</v>
      </c>
      <c r="J82" s="39"/>
    </row>
    <row r="83" spans="1:10" ht="12" customHeight="1">
      <c r="A83" s="1">
        <f t="shared" si="13"/>
        <v>2026</v>
      </c>
      <c r="C83" s="16">
        <v>346.15361134232791</v>
      </c>
      <c r="D83" s="14">
        <v>10.265528212999049</v>
      </c>
      <c r="E83" s="37">
        <v>1.9976792124408602E-2</v>
      </c>
      <c r="G83" s="13">
        <v>342.76380934374697</v>
      </c>
      <c r="H83" s="14">
        <v>10.748316379546784</v>
      </c>
      <c r="I83" s="15">
        <v>1.6038848074640066E-2</v>
      </c>
      <c r="J83" s="39"/>
    </row>
    <row r="84" spans="1:10" ht="12" customHeight="1">
      <c r="A84" s="1">
        <f t="shared" si="13"/>
        <v>2027</v>
      </c>
      <c r="C84" s="16">
        <v>353.89419646399472</v>
      </c>
      <c r="D84" s="14">
        <v>10.495082931909689</v>
      </c>
      <c r="E84" s="37">
        <v>2.2361705520419314E-2</v>
      </c>
      <c r="G84" s="13">
        <v>350.02390390316134</v>
      </c>
      <c r="H84" s="14">
        <v>10.975976917628138</v>
      </c>
      <c r="I84" s="15">
        <v>2.1181041759672725E-2</v>
      </c>
      <c r="J84" s="39"/>
    </row>
    <row r="85" spans="1:10" ht="12" customHeight="1">
      <c r="A85" s="1">
        <f t="shared" si="13"/>
        <v>2028</v>
      </c>
      <c r="C85" s="16">
        <v>362.23161560428389</v>
      </c>
      <c r="D85" s="14">
        <v>10.74233735481269</v>
      </c>
      <c r="E85" s="37">
        <v>2.355907280648897E-2</v>
      </c>
      <c r="G85" s="13">
        <v>358.0629060341393</v>
      </c>
      <c r="H85" s="14">
        <v>11.228062277646263</v>
      </c>
      <c r="I85" s="15">
        <v>2.2967008942343714E-2</v>
      </c>
      <c r="J85" s="39"/>
    </row>
    <row r="86" spans="1:10" ht="12" customHeight="1">
      <c r="A86" s="1">
        <f t="shared" si="13"/>
        <v>2029</v>
      </c>
      <c r="C86" s="16">
        <v>371.07004230014286</v>
      </c>
      <c r="D86" s="14">
        <v>11.004449653029148</v>
      </c>
      <c r="E86" s="37">
        <v>2.4399931742883633E-2</v>
      </c>
      <c r="G86" s="13">
        <v>366.65082895221337</v>
      </c>
      <c r="H86" s="14">
        <v>11.497360581756455</v>
      </c>
      <c r="I86" s="15">
        <v>2.3984397080370146E-2</v>
      </c>
      <c r="J86" s="39"/>
    </row>
    <row r="87" spans="1:10" ht="12" customHeight="1">
      <c r="A87" s="1">
        <f t="shared" si="13"/>
        <v>2030</v>
      </c>
      <c r="C87" s="16">
        <v>380.09768865923502</v>
      </c>
      <c r="D87" s="14">
        <v>11.272173447782771</v>
      </c>
      <c r="E87" s="37">
        <v>2.4328685504043126E-2</v>
      </c>
      <c r="G87" s="13">
        <v>375.58386547968894</v>
      </c>
      <c r="H87" s="14">
        <v>11.777480886788615</v>
      </c>
      <c r="I87" s="15">
        <v>2.4363879260831611E-2</v>
      </c>
      <c r="J87" s="39"/>
    </row>
    <row r="88" spans="1:10" ht="12" customHeight="1">
      <c r="A88" s="1">
        <f t="shared" si="13"/>
        <v>2031</v>
      </c>
      <c r="C88" s="16">
        <v>389.13590748897849</v>
      </c>
      <c r="D88" s="14">
        <v>11.540210779625697</v>
      </c>
      <c r="E88" s="37">
        <v>2.3778673481612313E-2</v>
      </c>
      <c r="G88" s="13">
        <v>384.61679807410678</v>
      </c>
      <c r="H88" s="14">
        <v>12.060733711950666</v>
      </c>
      <c r="I88" s="15">
        <v>2.4050374429373189E-2</v>
      </c>
      <c r="J88" s="39"/>
    </row>
    <row r="89" spans="1:10" ht="12" customHeight="1">
      <c r="A89" s="1">
        <f t="shared" si="13"/>
        <v>2032</v>
      </c>
      <c r="C89" s="16">
        <v>424.82838512249884</v>
      </c>
      <c r="D89" s="14">
        <v>12.598706557606727</v>
      </c>
      <c r="E89" s="41">
        <v>9.1722395560556752E-2</v>
      </c>
      <c r="G89" s="13">
        <v>406.98214630573864</v>
      </c>
      <c r="H89" s="14">
        <v>12.76206165900717</v>
      </c>
      <c r="I89" s="15">
        <v>5.8149691702551687E-2</v>
      </c>
      <c r="J89" s="39"/>
    </row>
    <row r="90" spans="1:10" ht="12" customHeight="1">
      <c r="A90" s="1">
        <f t="shared" si="13"/>
        <v>2033</v>
      </c>
      <c r="C90" s="16">
        <v>439.43476547527905</v>
      </c>
      <c r="D90" s="14">
        <v>13.031873234735441</v>
      </c>
      <c r="E90" s="41">
        <v>3.4381837147177463E-2</v>
      </c>
      <c r="G90" s="13">
        <v>432.13157529888895</v>
      </c>
      <c r="H90" s="14">
        <v>13.55069223263998</v>
      </c>
      <c r="I90" s="15">
        <v>6.1794919559584827E-2</v>
      </c>
      <c r="J90" s="39"/>
    </row>
    <row r="91" spans="1:10" ht="12" customHeight="1">
      <c r="A91" s="1">
        <f t="shared" si="13"/>
        <v>2034</v>
      </c>
      <c r="C91" s="16">
        <v>454.89619578147142</v>
      </c>
      <c r="D91" s="14">
        <v>13.490397265168191</v>
      </c>
      <c r="E91" s="41">
        <v>3.5184813585401556E-2</v>
      </c>
      <c r="G91" s="13">
        <v>447.16548062837524</v>
      </c>
      <c r="H91" s="14">
        <v>14.022122315094865</v>
      </c>
      <c r="I91" s="15">
        <v>3.4790110671935714E-2</v>
      </c>
      <c r="J91" s="39"/>
    </row>
    <row r="92" spans="1:10" ht="12" customHeight="1">
      <c r="A92" s="1">
        <f t="shared" si="13"/>
        <v>2035</v>
      </c>
      <c r="C92" s="16">
        <v>470.82147903056887</v>
      </c>
      <c r="D92" s="14">
        <v>13.96267731407381</v>
      </c>
      <c r="E92" s="41">
        <v>3.500860942954076E-2</v>
      </c>
      <c r="G92" s="13">
        <v>462.85883740602014</v>
      </c>
      <c r="H92" s="14">
        <v>14.514231339166514</v>
      </c>
      <c r="I92" s="15">
        <v>3.5095188375435349E-2</v>
      </c>
      <c r="J92" s="39"/>
    </row>
    <row r="93" spans="1:10" ht="12" customHeight="1">
      <c r="A93" s="1">
        <f t="shared" si="13"/>
        <v>2036</v>
      </c>
      <c r="C93" s="16">
        <v>487.19922400002656</v>
      </c>
      <c r="D93" s="14">
        <v>14.448375563464609</v>
      </c>
      <c r="E93" s="41">
        <v>3.47854668890209E-2</v>
      </c>
      <c r="G93" s="13">
        <v>479.01035151529771</v>
      </c>
      <c r="H93" s="14">
        <v>15.020707165735269</v>
      </c>
      <c r="I93" s="15">
        <v>3.4895118779182832E-2</v>
      </c>
      <c r="J93" s="39"/>
    </row>
    <row r="94" spans="1:10" ht="12" customHeight="1">
      <c r="A94" s="1">
        <f t="shared" si="13"/>
        <v>2037</v>
      </c>
      <c r="C94" s="16">
        <v>504.23724672394138</v>
      </c>
      <c r="D94" s="14">
        <v>14.953655003675605</v>
      </c>
      <c r="E94" s="41">
        <v>3.4971366711195488E-2</v>
      </c>
      <c r="G94" s="13">
        <v>495.71823536198394</v>
      </c>
      <c r="H94" s="14">
        <v>15.544629519033677</v>
      </c>
      <c r="I94" s="15">
        <v>3.4880005815808968E-2</v>
      </c>
      <c r="J94" s="39"/>
    </row>
    <row r="95" spans="1:10" ht="12" customHeight="1">
      <c r="A95" s="1">
        <f t="shared" si="13"/>
        <v>2038</v>
      </c>
      <c r="C95" s="16">
        <v>521.84624710018659</v>
      </c>
      <c r="D95" s="14">
        <v>15.475867351725581</v>
      </c>
      <c r="E95" s="41">
        <v>3.4922054034389353E-2</v>
      </c>
      <c r="G95" s="13">
        <v>513.04174691206401</v>
      </c>
      <c r="H95" s="14">
        <v>16.087856598057822</v>
      </c>
      <c r="I95" s="15">
        <v>3.4946286648966929E-2</v>
      </c>
      <c r="J95" s="39"/>
    </row>
    <row r="96" spans="1:10" ht="12" customHeight="1">
      <c r="A96" s="1">
        <f t="shared" si="13"/>
        <v>2039</v>
      </c>
      <c r="C96" s="16">
        <v>539.92978337934028</v>
      </c>
      <c r="D96" s="14">
        <v>16.012152532008905</v>
      </c>
      <c r="E96" s="41">
        <v>3.4652996700926503E-2</v>
      </c>
      <c r="G96" s="13">
        <v>530.88801523976349</v>
      </c>
      <c r="H96" s="14">
        <v>16.647476175596221</v>
      </c>
      <c r="I96" s="15">
        <v>3.4785216671185282E-2</v>
      </c>
      <c r="J96" s="39"/>
    </row>
    <row r="97" spans="1:10" ht="12" customHeight="1">
      <c r="A97" s="1">
        <f t="shared" si="13"/>
        <v>2040</v>
      </c>
      <c r="C97" s="16">
        <v>558.30577306631869</v>
      </c>
      <c r="D97" s="14">
        <v>16.557110707779323</v>
      </c>
      <c r="E97" s="41">
        <v>3.403403600365542E-2</v>
      </c>
      <c r="G97" s="13">
        <v>549.11777822282943</v>
      </c>
      <c r="H97" s="14">
        <v>17.219121298928485</v>
      </c>
      <c r="I97" s="15">
        <v>3.4338245467516959E-2</v>
      </c>
      <c r="J97" s="39"/>
    </row>
    <row r="98" spans="1:10" ht="12" customHeight="1">
      <c r="A98" s="1">
        <f t="shared" si="13"/>
        <v>2041</v>
      </c>
      <c r="C98" s="16">
        <v>576.79886216018383</v>
      </c>
      <c r="D98" s="14">
        <v>17.105541582449106</v>
      </c>
      <c r="E98" s="41">
        <v>3.3123585651457114E-2</v>
      </c>
      <c r="G98" s="13">
        <v>567.55231761325126</v>
      </c>
      <c r="H98" s="14">
        <v>17.797187758333372</v>
      </c>
      <c r="I98" s="15">
        <v>3.3571193870436389E-2</v>
      </c>
      <c r="J98" s="39"/>
    </row>
    <row r="99" spans="1:10" ht="12" customHeight="1">
      <c r="A99" s="1">
        <f t="shared" si="13"/>
        <v>2042</v>
      </c>
      <c r="C99" s="16">
        <v>595.60512134121723</v>
      </c>
      <c r="D99" s="14">
        <v>17.663259826251995</v>
      </c>
      <c r="E99" s="41">
        <v>3.2604535852587456E-2</v>
      </c>
      <c r="G99" s="13">
        <v>586.20199175070047</v>
      </c>
      <c r="H99" s="14">
        <v>18.382000368476024</v>
      </c>
      <c r="I99" s="15">
        <v>3.2859832580505177E-2</v>
      </c>
      <c r="J99" s="39"/>
    </row>
    <row r="100" spans="1:10" ht="12" customHeight="1">
      <c r="A100" s="1">
        <f t="shared" si="13"/>
        <v>2043</v>
      </c>
      <c r="C100" s="16">
        <v>614.66157426508994</v>
      </c>
      <c r="D100" s="14">
        <v>18.228397813318207</v>
      </c>
      <c r="E100" s="41">
        <v>3.1995112602390595E-2</v>
      </c>
      <c r="G100" s="13">
        <v>605.13334780315358</v>
      </c>
      <c r="H100" s="14">
        <v>18.975645901635421</v>
      </c>
      <c r="I100" s="15">
        <v>3.2294936419295261E-2</v>
      </c>
      <c r="J100" s="39"/>
    </row>
    <row r="101" spans="1:10" ht="12" customHeight="1">
      <c r="A101" s="1">
        <f t="shared" si="13"/>
        <v>2044</v>
      </c>
      <c r="C101" s="16">
        <v>633.88924965840761</v>
      </c>
      <c r="D101" s="14">
        <v>18.798613572313393</v>
      </c>
      <c r="E101" s="41">
        <v>3.1281726723045779E-2</v>
      </c>
      <c r="G101" s="13">
        <v>624.27541196174877</v>
      </c>
      <c r="H101" s="14">
        <v>19.575898775846621</v>
      </c>
      <c r="I101" s="15">
        <v>3.1632803295484457E-2</v>
      </c>
      <c r="J101" s="39"/>
    </row>
    <row r="102" spans="1:10" ht="12" customHeight="1">
      <c r="A102" s="1">
        <f t="shared" si="13"/>
        <v>2045</v>
      </c>
      <c r="C102" s="16">
        <v>653.46993490686157</v>
      </c>
      <c r="D102" s="14">
        <v>19.379298188222467</v>
      </c>
      <c r="E102" s="41">
        <v>3.0889757570436258E-2</v>
      </c>
      <c r="G102" s="13">
        <v>643.67959228263453</v>
      </c>
      <c r="H102" s="14">
        <v>20.184371034262607</v>
      </c>
      <c r="I102" s="15">
        <v>3.1082723985411009E-2</v>
      </c>
      <c r="J102" s="39"/>
    </row>
    <row r="103" spans="1:10" ht="12" customHeight="1">
      <c r="A103" s="1">
        <f t="shared" si="13"/>
        <v>2046</v>
      </c>
      <c r="C103" s="16">
        <v>673.52899248032452</v>
      </c>
      <c r="D103" s="14">
        <v>19.974169409262295</v>
      </c>
      <c r="E103" s="41">
        <v>3.0696221053110685E-2</v>
      </c>
      <c r="G103" s="13">
        <v>663.49946369359304</v>
      </c>
      <c r="H103" s="14">
        <v>20.805878447588366</v>
      </c>
      <c r="I103" s="15">
        <v>3.0791517470163399E-2</v>
      </c>
      <c r="J103" s="39"/>
    </row>
    <row r="104" spans="1:10" ht="12" customHeight="1">
      <c r="A104" s="1">
        <f t="shared" si="13"/>
        <v>2047</v>
      </c>
      <c r="C104" s="16">
        <v>694.00067200617957</v>
      </c>
      <c r="D104" s="14">
        <v>20.581277343006512</v>
      </c>
      <c r="E104" s="41">
        <v>3.0394652278391783E-2</v>
      </c>
      <c r="G104" s="13">
        <v>683.76483224325204</v>
      </c>
      <c r="H104" s="14">
        <v>21.441355667709377</v>
      </c>
      <c r="I104" s="15">
        <v>3.0543157392840969E-2</v>
      </c>
      <c r="J104" s="39"/>
    </row>
    <row r="105" spans="1:10">
      <c r="A105" s="1">
        <f t="shared" si="13"/>
        <v>2048</v>
      </c>
      <c r="C105" s="16">
        <v>714.77643224991823</v>
      </c>
      <c r="D105" s="14">
        <v>21.197403091634587</v>
      </c>
      <c r="E105" s="41">
        <v>2.9936224966009319E-2</v>
      </c>
      <c r="G105" s="13">
        <v>704.3885521280489</v>
      </c>
      <c r="H105" s="14">
        <v>22.088069994607991</v>
      </c>
      <c r="I105" s="15">
        <v>3.0162007333918828E-2</v>
      </c>
    </row>
    <row r="106" spans="1:10">
      <c r="A106" s="1">
        <f t="shared" si="13"/>
        <v>2049</v>
      </c>
      <c r="C106" s="16">
        <v>735.9450421167611</v>
      </c>
      <c r="D106" s="14">
        <v>21.825179184957328</v>
      </c>
      <c r="E106" s="41">
        <v>2.9615707669893375E-2</v>
      </c>
      <c r="G106" s="13">
        <v>725.36073718333967</v>
      </c>
      <c r="H106" s="14">
        <v>22.745711419985565</v>
      </c>
      <c r="I106" s="15">
        <v>2.9773602924026976E-2</v>
      </c>
    </row>
    <row r="107" spans="1:10">
      <c r="A107" s="1">
        <v>2050</v>
      </c>
      <c r="C107" s="16">
        <v>757.42753033331383</v>
      </c>
      <c r="D107" s="14">
        <v>22.462263651640388</v>
      </c>
      <c r="E107" s="41">
        <v>2.9190343010890778E-2</v>
      </c>
      <c r="G107" s="13">
        <v>746.68628622503752</v>
      </c>
      <c r="H107" s="14">
        <v>23.414433559894558</v>
      </c>
      <c r="I107" s="15">
        <v>2.9399921926443584E-2</v>
      </c>
    </row>
    <row r="108" spans="1:10">
      <c r="A108" s="1">
        <f t="shared" si="13"/>
        <v>2051</v>
      </c>
      <c r="C108" s="16">
        <v>779.24679738842315</v>
      </c>
      <c r="D108" s="14">
        <v>23.109335628363677</v>
      </c>
      <c r="E108" s="41">
        <v>2.8807068902694133E-2</v>
      </c>
      <c r="G108" s="13">
        <v>768.33716386086849</v>
      </c>
      <c r="H108" s="14">
        <v>24.093357286323879</v>
      </c>
      <c r="I108" s="15">
        <v>2.8995949216222616E-2</v>
      </c>
    </row>
    <row r="109" spans="1:10">
      <c r="C109" s="16"/>
      <c r="D109" s="14"/>
      <c r="E109" s="41"/>
      <c r="G109" s="13"/>
      <c r="H109" s="14"/>
      <c r="I109" s="15"/>
    </row>
    <row r="110" spans="1:10">
      <c r="A110" s="2" t="s">
        <v>5</v>
      </c>
      <c r="B110" s="42" t="s">
        <v>9</v>
      </c>
      <c r="C110" s="4"/>
    </row>
    <row r="111" spans="1:10">
      <c r="A111" s="2"/>
      <c r="B111" s="42" t="s">
        <v>14</v>
      </c>
      <c r="C111" s="4"/>
    </row>
    <row r="112" spans="1:10">
      <c r="A112" s="2"/>
      <c r="B112" s="42" t="s">
        <v>6</v>
      </c>
      <c r="C112" s="4"/>
    </row>
    <row r="113" spans="1:2">
      <c r="A113" s="2"/>
      <c r="B113" s="1" t="s">
        <v>15</v>
      </c>
    </row>
    <row r="114" spans="1:2">
      <c r="A114" s="2"/>
      <c r="B114" s="1"/>
    </row>
    <row r="115" spans="1:2">
      <c r="A115" s="2" t="s">
        <v>7</v>
      </c>
      <c r="B115" s="42" t="s">
        <v>8</v>
      </c>
    </row>
    <row r="117" spans="1:2">
      <c r="A117" s="2" t="s">
        <v>11</v>
      </c>
      <c r="B117" s="42" t="s">
        <v>12</v>
      </c>
    </row>
  </sheetData>
  <phoneticPr fontId="0" type="noConversion"/>
  <printOptions horizontalCentered="1"/>
  <pageMargins left="0.5" right="0.5" top="0.5" bottom="0.5" header="0.32" footer="0.33"/>
  <pageSetup fitToHeight="2" orientation="portrait" horizontalDpi="4294967292" verticalDpi="4294967292" r:id="rId1"/>
  <headerFooter alignWithMargins="0">
    <oddHeader>FHWA CONSTRUCTION COST INDEX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Index Forecast</vt:lpstr>
      <vt:lpstr>'Cost Index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Thomas</dc:creator>
  <cp:lastModifiedBy>Offen-Anderson, Dianna</cp:lastModifiedBy>
  <cp:lastPrinted>2021-12-01T00:44:36Z</cp:lastPrinted>
  <dcterms:created xsi:type="dcterms:W3CDTF">1999-07-02T17:59:14Z</dcterms:created>
  <dcterms:modified xsi:type="dcterms:W3CDTF">2021-12-01T22:20:43Z</dcterms:modified>
</cp:coreProperties>
</file>