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G:\303017_SAEO\Proj_Dev\EBASE\Cost Adjustment Items\2023 Cost adjustment updates\"/>
    </mc:Choice>
  </mc:AlternateContent>
  <xr:revisionPtr revIDLastSave="0" documentId="13_ncr:1_{D8F515DC-89F4-4BB6-9C70-E6C9E0AF463A}" xr6:coauthVersionLast="47" xr6:coauthVersionMax="47" xr10:uidLastSave="{00000000-0000-0000-0000-000000000000}"/>
  <bookViews>
    <workbookView xWindow="-120" yWindow="-120" windowWidth="29040" windowHeight="15990" tabRatio="671" xr2:uid="{00000000-000D-0000-FFFF-FFFF00000000}"/>
  </bookViews>
  <sheets>
    <sheet name="Steel Cost Adjustment Template" sheetId="10" r:id="rId1"/>
    <sheet name="Fuel Cost Adjustment Template" sheetId="2" r:id="rId2"/>
    <sheet name="Fuel Cost Instructions" sheetId="4" r:id="rId3"/>
    <sheet name="Asphalt Cost Adjustment" sheetId="3" r:id="rId4"/>
    <sheet name="Asphalt Cost Instructions" sheetId="5" r:id="rId5"/>
    <sheet name="CRS-2P Cost Adjustment" sheetId="8" r:id="rId6"/>
    <sheet name="CRS-2P Instructions" sheetId="9" r:id="rId7"/>
  </sheets>
  <definedNames>
    <definedName name="_xlnm.Print_Area" localSheetId="3">'Asphalt Cost Adjustment'!$A$1:$O$32</definedName>
    <definedName name="_xlnm.Print_Area" localSheetId="5">'CRS-2P Cost Adjustment'!$A$1:$M$24</definedName>
    <definedName name="_xlnm.Print_Area" localSheetId="2">'Fuel Cost Instructions'!$A$1:$C$22</definedName>
    <definedName name="Threshold">'Asphalt Cost Adjustment'!$N$3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2" l="1"/>
  <c r="N11" i="2"/>
  <c r="N12" i="2"/>
  <c r="N13" i="2"/>
  <c r="N14" i="2"/>
  <c r="N15" i="2"/>
  <c r="N16" i="2"/>
  <c r="N17" i="2"/>
  <c r="N18" i="2"/>
  <c r="N19" i="2"/>
  <c r="N20" i="2"/>
  <c r="N21" i="2"/>
  <c r="N22" i="2"/>
  <c r="N23" i="2"/>
  <c r="N24" i="2"/>
  <c r="N25" i="2"/>
  <c r="N26" i="2"/>
  <c r="N27" i="2"/>
  <c r="N28" i="2"/>
  <c r="N29" i="2"/>
  <c r="E29" i="10"/>
  <c r="E30" i="10"/>
  <c r="C5" i="3"/>
  <c r="C4" i="3"/>
  <c r="J19" i="3"/>
  <c r="F23" i="3"/>
  <c r="D5" i="2"/>
  <c r="D4" i="2"/>
  <c r="C4" i="8"/>
  <c r="F15" i="8"/>
  <c r="C5" i="8"/>
  <c r="N9" i="2"/>
  <c r="N31" i="2"/>
  <c r="J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Hume-Pontius, Tomi</author>
  </authors>
  <commentList>
    <comment ref="B24" authorId="0" shapeId="0" xr:uid="{00000000-0006-0000-0000-000001000000}">
      <text>
        <r>
          <rPr>
            <b/>
            <sz val="9"/>
            <color indexed="81"/>
            <rFont val="Tahoma"/>
            <family val="2"/>
          </rPr>
          <t xml:space="preserve">WEB LINK for Bureau of Labor Statistice </t>
        </r>
        <r>
          <rPr>
            <sz val="9"/>
            <color indexed="81"/>
            <rFont val="Tahoma"/>
            <family val="2"/>
          </rPr>
          <t xml:space="preserve">web site to obtain Base and Monthly Steel Materials Index Value:
</t>
        </r>
        <r>
          <rPr>
            <b/>
            <sz val="9"/>
            <color indexed="81"/>
            <rFont val="Tahoma"/>
            <family val="2"/>
          </rPr>
          <t xml:space="preserve">
https://data.bls.gov/timeseries/WPUSISTEEL1?include_graphs=false&amp;output_type=column&amp;years_option=all_years</t>
        </r>
        <r>
          <rPr>
            <sz val="9"/>
            <color indexed="81"/>
            <rFont val="Tahoma"/>
            <family val="2"/>
          </rPr>
          <t xml:space="preserve">
</t>
        </r>
      </text>
    </comment>
    <comment ref="B26" authorId="0" shapeId="0" xr:uid="{00000000-0006-0000-0000-000002000000}">
      <text>
        <r>
          <rPr>
            <b/>
            <sz val="9"/>
            <color indexed="81"/>
            <rFont val="Tahoma"/>
            <charset val="1"/>
          </rPr>
          <t xml:space="preserve">Use a value of $0.40/lb.    
</t>
        </r>
        <r>
          <rPr>
            <sz val="9"/>
            <color indexed="81"/>
            <rFont val="Tahoma"/>
            <family val="2"/>
          </rPr>
          <t xml:space="preserve">If the HQ Construction Office has approved an IBC different than $0.40,      Enter the approved revised the Initial Cost Basis (ICB) amount.
</t>
        </r>
        <r>
          <rPr>
            <sz val="9"/>
            <color indexed="81"/>
            <rFont val="Tahoma"/>
            <charset val="1"/>
          </rPr>
          <t xml:space="preserve">
</t>
        </r>
      </text>
    </comment>
    <comment ref="B27" authorId="0" shapeId="0" xr:uid="{00000000-0006-0000-0000-000003000000}">
      <text>
        <r>
          <rPr>
            <b/>
            <sz val="9"/>
            <color indexed="81"/>
            <rFont val="Tahoma"/>
            <family val="2"/>
          </rPr>
          <t xml:space="preserve">BASE STEEL MATERIALS VALUE = 
</t>
        </r>
        <r>
          <rPr>
            <sz val="9"/>
            <color indexed="81"/>
            <rFont val="Tahoma"/>
            <family val="2"/>
          </rPr>
          <t xml:space="preserve">The Base Steel Materials Index Value (BV) will be the most recent value published on the Bureau of Labor Statistics (BLS) website on the day of bid opening (even if listed as a preliminary value).
</t>
        </r>
      </text>
    </comment>
    <comment ref="B28" authorId="0" shapeId="0" xr:uid="{00000000-0006-0000-0000-000004000000}">
      <text>
        <r>
          <rPr>
            <b/>
            <sz val="9"/>
            <color indexed="81"/>
            <rFont val="Tahoma"/>
            <family val="2"/>
          </rPr>
          <t>MONTHLY STEEL MATERIALS VALUE =</t>
        </r>
        <r>
          <rPr>
            <sz val="9"/>
            <color indexed="81"/>
            <rFont val="Tahoma"/>
            <family val="2"/>
          </rPr>
          <t xml:space="preserve"> 
The Monthly Steel Materials Index Value (MV) will be the final index value published on the BLS website for any month during the life of the contract.</t>
        </r>
      </text>
    </comment>
  </commentList>
</comments>
</file>

<file path=xl/sharedStrings.xml><?xml version="1.0" encoding="utf-8"?>
<sst xmlns="http://schemas.openxmlformats.org/spreadsheetml/2006/main" count="199" uniqueCount="120">
  <si>
    <t>UOM</t>
  </si>
  <si>
    <t>Factor</t>
  </si>
  <si>
    <t>Q</t>
  </si>
  <si>
    <t>CY</t>
  </si>
  <si>
    <t>gal/cy</t>
  </si>
  <si>
    <t>gal/dollar</t>
  </si>
  <si>
    <t>gal/lb</t>
  </si>
  <si>
    <t>gal/ton</t>
  </si>
  <si>
    <t>Excavation Incl. Haul</t>
  </si>
  <si>
    <t>Qty This Est.</t>
  </si>
  <si>
    <t>Excavation Incl. Haul - Area</t>
  </si>
  <si>
    <t>Borrow Incl. Haul</t>
  </si>
  <si>
    <t>Ton</t>
  </si>
  <si>
    <t>Structure Excavation Class</t>
  </si>
  <si>
    <t>Incl. Haul</t>
  </si>
  <si>
    <t>L.S.</t>
  </si>
  <si>
    <t>Crushed Surfacing</t>
  </si>
  <si>
    <t>Furnishing And Placing Crushed</t>
  </si>
  <si>
    <t>HMA Cl.</t>
  </si>
  <si>
    <t>PG</t>
  </si>
  <si>
    <t>HMA For</t>
  </si>
  <si>
    <t>Commercial HMA</t>
  </si>
  <si>
    <t>Concrete Class</t>
  </si>
  <si>
    <t>Commercial Concrete</t>
  </si>
  <si>
    <t>Superstructure</t>
  </si>
  <si>
    <t>St. Reinf. Bar</t>
  </si>
  <si>
    <t>LB.</t>
  </si>
  <si>
    <t>Epoxy-Coated St. Reinf. Bar</t>
  </si>
  <si>
    <t>ELIGIBLE BID ITEM</t>
  </si>
  <si>
    <t>BASE FUEL COST</t>
  </si>
  <si>
    <t>Monthly Fuel Cost</t>
  </si>
  <si>
    <t>Sum Of Q</t>
  </si>
  <si>
    <t>Cement Concrete Pavement</t>
  </si>
  <si>
    <t>Cement Concrete Pavement - Including Dowels</t>
  </si>
  <si>
    <t>NOTE:</t>
  </si>
  <si>
    <t>HMA for Approach Cl.</t>
  </si>
  <si>
    <t>HMA for Preleveling Cl.</t>
  </si>
  <si>
    <t>HMA for Pavement Repair Cl.</t>
  </si>
  <si>
    <t>Sum of Quantities</t>
  </si>
  <si>
    <t>Initial Setup</t>
  </si>
  <si>
    <t>Progress Estimate</t>
  </si>
  <si>
    <t>Monthly Fuel Cost Payment/Credit</t>
  </si>
  <si>
    <t>Lower Threshold</t>
  </si>
  <si>
    <t>UPPER THRESHOLD</t>
  </si>
  <si>
    <t>LOWER THRESHOLD</t>
  </si>
  <si>
    <t>Upper Threshold</t>
  </si>
  <si>
    <t>Base Cost = the reference cost posted on the Agency website for the period immediately preceding the bid opening date.</t>
  </si>
  <si>
    <t>BASE COST</t>
  </si>
  <si>
    <t>CURRENT REFERENCE COST</t>
  </si>
  <si>
    <t>Current Reference Cost = the most current cost posted on the Agency website on the day of estimate cut-off.</t>
  </si>
  <si>
    <t xml:space="preserve">Asphalt Cost Price Adjustment </t>
  </si>
  <si>
    <t>For Current Estimate (Payment/Credit)</t>
  </si>
  <si>
    <t>CRS-2P</t>
  </si>
  <si>
    <t xml:space="preserve"> </t>
  </si>
  <si>
    <t>Ton (Q)</t>
  </si>
  <si>
    <t>Monthly CRS-2P Cost Payment/Credit</t>
  </si>
  <si>
    <t>BASE  COST</t>
  </si>
  <si>
    <t>dollars</t>
  </si>
  <si>
    <t>http://www.wsdot.wa.gov/biz/construction/pdf/referencecosts.pdf</t>
  </si>
  <si>
    <t>http://www.eia.gov/petroleum/gasdiesel/</t>
  </si>
  <si>
    <t>West Coast less California</t>
  </si>
  <si>
    <t>a.</t>
  </si>
  <si>
    <t>b.</t>
  </si>
  <si>
    <t>c.</t>
  </si>
  <si>
    <t>Enter this as the Base Fuel Cost and the spreadsheet will calculate the 10% over/under for you.</t>
  </si>
  <si>
    <t>Enter any required descriptions for eligible items from your contract (i.e. HMA Cl, Surfacing type, Concrete Class, etc.). Only those items listed are eligible. If you have more than one of any eligible item, you can insert a line and copy/paste the item line into the worksheet.</t>
  </si>
  <si>
    <t>Enter this as the Monthly Fuel Cost.</t>
  </si>
  <si>
    <t>Enter the quantities of those eligible items to be paid on this estimate. The worksheet will calculate the credit/payment to be made on this estimate.</t>
  </si>
  <si>
    <t>U.S. On-Highway Diesel Fuel Prices(dollars per gallon)</t>
  </si>
  <si>
    <t>http://www.wsdot.wa.gov/Business/Construction/AsphaltBinderReferenceCost.htm</t>
  </si>
  <si>
    <t>PROJECT TITLE</t>
  </si>
  <si>
    <r>
      <t xml:space="preserve">Steel Cost Adjustment Payment Calculation
</t>
    </r>
    <r>
      <rPr>
        <b/>
        <sz val="11"/>
        <rFont val="Arial"/>
        <family val="2"/>
      </rPr>
      <t>(for Use During Construction)</t>
    </r>
  </si>
  <si>
    <t>How to Use this Calculator</t>
  </si>
  <si>
    <t>Monthy Calculation Data</t>
  </si>
  <si>
    <t>ITEM</t>
  </si>
  <si>
    <t>QUANTITY</t>
  </si>
  <si>
    <t>Bid Opening Date:</t>
  </si>
  <si>
    <t>Date of Calculation:</t>
  </si>
  <si>
    <t>Payment or Credit Calculation</t>
  </si>
  <si>
    <t>Get Steel Materials Values</t>
  </si>
  <si>
    <r>
      <t xml:space="preserve">Initial Cost Basis </t>
    </r>
    <r>
      <rPr>
        <b/>
        <sz val="12"/>
        <color theme="1"/>
        <rFont val="Arial"/>
        <family val="2"/>
      </rPr>
      <t>(ICB)</t>
    </r>
  </si>
  <si>
    <r>
      <t xml:space="preserve">Base Steel Materials Index Value </t>
    </r>
    <r>
      <rPr>
        <b/>
        <sz val="12"/>
        <color theme="1"/>
        <rFont val="Arial"/>
        <family val="2"/>
      </rPr>
      <t>(BV)</t>
    </r>
  </si>
  <si>
    <r>
      <t xml:space="preserve">Monthly Steel Materials Index Value </t>
    </r>
    <r>
      <rPr>
        <b/>
        <sz val="12"/>
        <color theme="1"/>
        <rFont val="Arial"/>
        <family val="2"/>
      </rPr>
      <t>(MV)</t>
    </r>
  </si>
  <si>
    <r>
      <t xml:space="preserve">Pounds of Eligible Steel  </t>
    </r>
    <r>
      <rPr>
        <b/>
        <sz val="12"/>
        <color theme="1"/>
        <rFont val="Arial"/>
        <family val="2"/>
      </rPr>
      <t>(WS)</t>
    </r>
  </si>
  <si>
    <t>Calculated Payment or Credit</t>
  </si>
  <si>
    <t>GSP1-09.3.OPT1.GR1</t>
  </si>
  <si>
    <t>to No. 4</t>
  </si>
  <si>
    <t>SY</t>
  </si>
  <si>
    <t>gal/sy</t>
  </si>
  <si>
    <t>Furnishing And Placing Crushed Screening</t>
  </si>
  <si>
    <t>No. 4</t>
  </si>
  <si>
    <t>Planing Bitumiuous Pavement</t>
  </si>
  <si>
    <t>gal/SY</t>
  </si>
  <si>
    <t>Resource</t>
  </si>
  <si>
    <t>Enter any required descriptions for eligible items from your contract (i.e. HMA Cl. 1/2 inch). Only those items listed are eligible. If you have more than one of any eligible item, you can insert a line and copy/paste the item line into the worksheet.</t>
  </si>
  <si>
    <t>Fuel Cost Adjustment Worksheet Instructions</t>
  </si>
  <si>
    <t>Asphalt Cost Price Adjustment Worksheet Instructions</t>
  </si>
  <si>
    <t>CRS-2P Cost Price Adjustment Worksheet Instructions</t>
  </si>
  <si>
    <t>Fuel Cost Adjustment Template</t>
  </si>
  <si>
    <r>
      <t xml:space="preserve">Note: </t>
    </r>
    <r>
      <rPr>
        <sz val="12"/>
        <rFont val="Arial"/>
        <family val="2"/>
      </rPr>
      <t>Base Cost and Current Reference Cost to be taken from WSDOT website below:</t>
    </r>
  </si>
  <si>
    <t>NOTE</t>
  </si>
  <si>
    <r>
      <rPr>
        <b/>
        <sz val="12"/>
        <rFont val="Arial"/>
        <family val="2"/>
      </rPr>
      <t xml:space="preserve">Base Cost = </t>
    </r>
    <r>
      <rPr>
        <sz val="12"/>
        <rFont val="Arial"/>
      </rPr>
      <t>the reference cost posted on the Agency website for the period immediately preceding the bid opening date.</t>
    </r>
  </si>
  <si>
    <r>
      <rPr>
        <b/>
        <sz val="12"/>
        <rFont val="Arial"/>
        <family val="2"/>
      </rPr>
      <t>Current Reference Cost =</t>
    </r>
    <r>
      <rPr>
        <sz val="12"/>
        <rFont val="Arial"/>
      </rPr>
      <t xml:space="preserve"> the most current cost posted on the Agency website on the day of estimate cut-off.</t>
    </r>
  </si>
  <si>
    <r>
      <rPr>
        <b/>
        <sz val="11"/>
        <rFont val="Arial"/>
        <family val="2"/>
      </rPr>
      <t>Base Fuel Cost =</t>
    </r>
    <r>
      <rPr>
        <sz val="11"/>
        <rFont val="Arial"/>
        <family val="2"/>
      </rPr>
      <t xml:space="preserve"> </t>
    </r>
    <r>
      <rPr>
        <u/>
        <sz val="11"/>
        <rFont val="Arial"/>
        <family val="2"/>
      </rPr>
      <t>Weekly</t>
    </r>
    <r>
      <rPr>
        <sz val="11"/>
        <rFont val="Arial"/>
        <family val="2"/>
      </rPr>
      <t xml:space="preserve"> U.S. On-Highway Diesel Fuel Prices (Dollars per Gallon) dated on the nearest Monday occuring three weeks prior to bid opening.</t>
    </r>
  </si>
  <si>
    <r>
      <rPr>
        <b/>
        <sz val="11"/>
        <rFont val="Arial"/>
        <family val="2"/>
      </rPr>
      <t>Monthly Fuel Cost =</t>
    </r>
    <r>
      <rPr>
        <sz val="11"/>
        <rFont val="Arial"/>
        <family val="2"/>
      </rPr>
      <t xml:space="preserve"> Most recent </t>
    </r>
    <r>
      <rPr>
        <u/>
        <sz val="11"/>
        <rFont val="Arial"/>
        <family val="2"/>
      </rPr>
      <t>Monthly</t>
    </r>
    <r>
      <rPr>
        <sz val="11"/>
        <rFont val="Arial"/>
        <family val="2"/>
      </rPr>
      <t xml:space="preserve"> U.S. On-Highway Diesel Fuel Prices (Dollars per Gallon).</t>
    </r>
  </si>
  <si>
    <t>Asphalt Cost Adjustment Template</t>
  </si>
  <si>
    <t xml:space="preserve">On the next page go to the line "Diesel (On-Highway) - All Types" and Click on "View History".
</t>
  </si>
  <si>
    <t xml:space="preserve">On this page set the "Period" to Weekly and get the Weekly West Coast (PADD 5) Except California No 2 Diesel Retail Prices (Dollars per Gallon) for the nearest Monday occurring three weeks prior to the date on which the bids were opened. 
</t>
  </si>
  <si>
    <t xml:space="preserve">Go to the DOE website listed below, scroll down to U.S. On-Highway Diesel Fuel Prices (dollars per gallon), and click on West Coast less California.
</t>
  </si>
  <si>
    <t xml:space="preserve">On this page set the "Period" to Monthly and get the Monthly West Coast (PADD 5) Except California No 2 Diesel Retail Prices (Dollars per Gallon) .
</t>
  </si>
  <si>
    <t>1)</t>
  </si>
  <si>
    <t>2)</t>
  </si>
  <si>
    <r>
      <t>Go to the WSDOT Construction Office website listed below to get the base asphalt cost</t>
    </r>
    <r>
      <rPr>
        <b/>
        <sz val="14"/>
        <rFont val="Calibri"/>
        <family val="2"/>
        <scheme val="minor"/>
      </rPr>
      <t xml:space="preserve"> (the cost posted</t>
    </r>
    <r>
      <rPr>
        <b/>
        <sz val="14"/>
        <color rgb="FFC00000"/>
        <rFont val="Calibri"/>
        <family val="2"/>
        <scheme val="minor"/>
      </rPr>
      <t xml:space="preserve"> with an effective date immediately prior to the bid opening date as specified in the contract</t>
    </r>
    <r>
      <rPr>
        <sz val="14"/>
        <rFont val="Calibri"/>
        <family val="2"/>
        <scheme val="minor"/>
      </rPr>
      <t xml:space="preserve"> -  for either </t>
    </r>
    <r>
      <rPr>
        <b/>
        <sz val="14"/>
        <rFont val="Calibri"/>
        <family val="2"/>
        <scheme val="minor"/>
      </rPr>
      <t>Western Washington or Eastern Washington )</t>
    </r>
    <r>
      <rPr>
        <sz val="14"/>
        <rFont val="Calibri"/>
        <family val="2"/>
        <scheme val="minor"/>
      </rPr>
      <t xml:space="preserve"> and enter it. The worksheet will calculate the percent over/under for you.
</t>
    </r>
  </si>
  <si>
    <r>
      <t xml:space="preserve">Go to the WSDOT website listed below to get the current reference asphalt cost </t>
    </r>
    <r>
      <rPr>
        <b/>
        <sz val="14"/>
        <rFont val="Calibri"/>
        <family val="2"/>
        <scheme val="minor"/>
      </rPr>
      <t>(</t>
    </r>
    <r>
      <rPr>
        <b/>
        <i/>
        <sz val="14"/>
        <rFont val="Calibri"/>
        <family val="2"/>
        <scheme val="minor"/>
      </rPr>
      <t xml:space="preserve">most current cost posted on </t>
    </r>
    <r>
      <rPr>
        <b/>
        <i/>
        <sz val="14"/>
        <color indexed="10"/>
        <rFont val="Calibri"/>
        <family val="2"/>
        <scheme val="minor"/>
      </rPr>
      <t xml:space="preserve">the estimate cut-off date (5th or 20th) </t>
    </r>
    <r>
      <rPr>
        <i/>
        <sz val="14"/>
        <rFont val="Calibri"/>
        <family val="2"/>
        <scheme val="minor"/>
      </rPr>
      <t>-  for either Western Washington or Eastern Washington</t>
    </r>
    <r>
      <rPr>
        <sz val="14"/>
        <rFont val="Calibri"/>
        <family val="2"/>
        <scheme val="minor"/>
      </rPr>
      <t xml:space="preserve">) and enter it.
</t>
    </r>
  </si>
  <si>
    <r>
      <t xml:space="preserve">Note: </t>
    </r>
    <r>
      <rPr>
        <sz val="10"/>
        <rFont val="Arial"/>
        <family val="2"/>
      </rPr>
      <t>Base Cost and Current Reference Cost to be taken from WSDOT website below:</t>
    </r>
  </si>
  <si>
    <t>CRS-2P Cost Adjustment Template</t>
  </si>
  <si>
    <t>Calculation Factors on this form last revised date: 4/6/2023</t>
  </si>
  <si>
    <r>
      <t>Go to the WSDOT Construction Office website listed below to get the base asphalt cost (</t>
    </r>
    <r>
      <rPr>
        <i/>
        <sz val="12"/>
        <rFont val="Calibri"/>
        <family val="2"/>
        <scheme val="minor"/>
      </rPr>
      <t xml:space="preserve">the cost posted for the period specified in the contract -  for either Western Washington or Eastern Washington </t>
    </r>
    <r>
      <rPr>
        <sz val="12"/>
        <rFont val="Calibri"/>
        <family val="2"/>
        <scheme val="minor"/>
      </rPr>
      <t>) and enter it. The worksheet will calculate the % over/under for you.</t>
    </r>
  </si>
  <si>
    <r>
      <t>Go to the WSDOT website listed below to get the current reference asphalt cost (</t>
    </r>
    <r>
      <rPr>
        <i/>
        <sz val="12"/>
        <rFont val="Calibri"/>
        <family val="2"/>
        <scheme val="minor"/>
      </rPr>
      <t>most current cost posted at the time of estimate preparation -  for either Western Washington or Eastern Washington</t>
    </r>
    <r>
      <rPr>
        <sz val="12"/>
        <rFont val="Calibri"/>
        <family val="2"/>
        <scheme val="minor"/>
      </rPr>
      <t xml:space="preserve">) and enter it.
</t>
    </r>
  </si>
  <si>
    <t>Enter the quantities of CRS-2P to be paid on this estimate. The worksheet will calculate the credit/payment to be made on this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</si>
</sst>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s>
  <fonts count="50" x14ac:knownFonts="1">
    <font>
      <sz val="10"/>
      <name val="Arial"/>
    </font>
    <font>
      <sz val="10"/>
      <name val="Arial"/>
    </font>
    <font>
      <b/>
      <sz val="10"/>
      <name val="Arial"/>
      <family val="2"/>
    </font>
    <font>
      <sz val="8"/>
      <name val="Arial"/>
    </font>
    <font>
      <u/>
      <sz val="10"/>
      <color indexed="12"/>
      <name val="Arial"/>
    </font>
    <font>
      <sz val="12"/>
      <name val="Arial"/>
    </font>
    <font>
      <b/>
      <sz val="11"/>
      <name val="Arial"/>
      <family val="2"/>
    </font>
    <font>
      <sz val="10"/>
      <name val="Arial"/>
      <family val="2"/>
    </font>
    <font>
      <sz val="11"/>
      <name val="Arial"/>
      <family val="2"/>
    </font>
    <font>
      <b/>
      <sz val="12"/>
      <name val="Arial"/>
      <family val="2"/>
    </font>
    <font>
      <u/>
      <sz val="10"/>
      <color indexed="12"/>
      <name val="Arial"/>
      <family val="2"/>
    </font>
    <font>
      <sz val="11"/>
      <color theme="1"/>
      <name val="Calibri"/>
      <family val="2"/>
      <scheme val="minor"/>
    </font>
    <font>
      <sz val="10"/>
      <color theme="1"/>
      <name val="Arial"/>
      <family val="2"/>
    </font>
    <font>
      <sz val="12"/>
      <color theme="1"/>
      <name val="Arial"/>
      <family val="2"/>
    </font>
    <font>
      <b/>
      <sz val="14"/>
      <color theme="1"/>
      <name val="Arial"/>
      <family val="2"/>
    </font>
    <font>
      <b/>
      <sz val="10"/>
      <color theme="1"/>
      <name val="Arial"/>
      <family val="2"/>
    </font>
    <font>
      <b/>
      <sz val="12"/>
      <color theme="1"/>
      <name val="Arial"/>
      <family val="2"/>
    </font>
    <font>
      <b/>
      <sz val="16"/>
      <name val="Arial"/>
      <family val="2"/>
    </font>
    <font>
      <u/>
      <sz val="11"/>
      <color theme="10"/>
      <name val="Arial"/>
      <family val="2"/>
    </font>
    <font>
      <b/>
      <sz val="8"/>
      <color theme="1"/>
      <name val="Arial"/>
      <family val="2"/>
    </font>
    <font>
      <b/>
      <sz val="12"/>
      <color theme="1"/>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b/>
      <sz val="14"/>
      <name val="Calibri"/>
      <family val="2"/>
      <scheme val="minor"/>
    </font>
    <font>
      <sz val="10"/>
      <name val="Calibri"/>
      <family val="2"/>
      <scheme val="minor"/>
    </font>
    <font>
      <sz val="12"/>
      <name val="Calibri"/>
      <family val="2"/>
      <scheme val="minor"/>
    </font>
    <font>
      <b/>
      <sz val="12"/>
      <name val="Calibri"/>
      <family val="2"/>
      <scheme val="minor"/>
    </font>
    <font>
      <b/>
      <sz val="11"/>
      <name val="Calibri"/>
      <family val="2"/>
      <scheme val="minor"/>
    </font>
    <font>
      <i/>
      <sz val="12"/>
      <name val="Calibri"/>
      <family val="2"/>
      <scheme val="minor"/>
    </font>
    <font>
      <u/>
      <sz val="11"/>
      <color indexed="12"/>
      <name val="Calibri"/>
      <family val="2"/>
      <scheme val="minor"/>
    </font>
    <font>
      <b/>
      <sz val="14"/>
      <name val="Arial"/>
      <family val="2"/>
    </font>
    <font>
      <b/>
      <i/>
      <sz val="11"/>
      <name val="Arial"/>
      <family val="2"/>
    </font>
    <font>
      <u/>
      <sz val="11"/>
      <name val="Arial"/>
      <family val="2"/>
    </font>
    <font>
      <b/>
      <sz val="11"/>
      <color rgb="FFC00000"/>
      <name val="Arial"/>
      <family val="2"/>
    </font>
    <font>
      <sz val="12"/>
      <name val="Arial"/>
      <family val="2"/>
    </font>
    <font>
      <u/>
      <sz val="12"/>
      <color indexed="12"/>
      <name val="Arial"/>
      <family val="2"/>
    </font>
    <font>
      <sz val="12"/>
      <color indexed="9"/>
      <name val="Arial"/>
      <family val="2"/>
    </font>
    <font>
      <sz val="12"/>
      <color indexed="12"/>
      <name val="Arial"/>
      <family val="2"/>
    </font>
    <font>
      <b/>
      <sz val="12"/>
      <color rgb="FFC00000"/>
      <name val="Arial"/>
      <family val="2"/>
    </font>
    <font>
      <sz val="14"/>
      <name val="Calibri"/>
      <family val="2"/>
      <scheme val="minor"/>
    </font>
    <font>
      <i/>
      <sz val="14"/>
      <name val="Calibri"/>
      <family val="2"/>
      <scheme val="minor"/>
    </font>
    <font>
      <u/>
      <sz val="14"/>
      <color indexed="12"/>
      <name val="Calibri"/>
      <family val="2"/>
      <scheme val="minor"/>
    </font>
    <font>
      <b/>
      <sz val="14"/>
      <color rgb="FFC00000"/>
      <name val="Calibri"/>
      <family val="2"/>
      <scheme val="minor"/>
    </font>
    <font>
      <b/>
      <i/>
      <sz val="14"/>
      <name val="Calibri"/>
      <family val="2"/>
      <scheme val="minor"/>
    </font>
    <font>
      <b/>
      <i/>
      <sz val="14"/>
      <color indexed="10"/>
      <name val="Calibri"/>
      <family val="2"/>
      <scheme val="minor"/>
    </font>
    <font>
      <i/>
      <sz val="10"/>
      <color theme="9"/>
      <name val="Arial"/>
      <family val="2"/>
    </font>
    <font>
      <sz val="14"/>
      <name val="Arial"/>
      <family val="2"/>
    </font>
    <font>
      <u/>
      <sz val="14"/>
      <color indexed="12"/>
      <name val="Arial"/>
      <family val="2"/>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
      <patternFill patternType="solid">
        <fgColor theme="8" tint="0.59999389629810485"/>
        <bgColor indexed="64"/>
      </patternFill>
    </fill>
    <fill>
      <patternFill patternType="solid">
        <fgColor theme="2" tint="-9.9978637043366805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8" tint="-0.24994659260841701"/>
      </bottom>
      <diagonal/>
    </border>
    <border>
      <left/>
      <right/>
      <top style="medium">
        <color theme="8" tint="-0.24994659260841701"/>
      </top>
      <bottom style="medium">
        <color theme="8" tint="-0.24994659260841701"/>
      </bottom>
      <diagonal/>
    </border>
    <border>
      <left style="medium">
        <color theme="8" tint="-0.24994659260841701"/>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thin">
        <color indexed="64"/>
      </bottom>
      <diagonal/>
    </border>
    <border>
      <left/>
      <right/>
      <top/>
      <bottom style="hair">
        <color theme="2" tint="-0.749961851863155"/>
      </bottom>
      <diagonal/>
    </border>
    <border>
      <left style="medium">
        <color indexed="64"/>
      </left>
      <right/>
      <top/>
      <bottom style="hair">
        <color theme="2" tint="-0.749961851863155"/>
      </bottom>
      <diagonal/>
    </border>
    <border>
      <left style="medium">
        <color indexed="64"/>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top style="hair">
        <color theme="2" tint="-0.749961851863155"/>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7" fillId="0" borderId="0"/>
    <xf numFmtId="0" fontId="11" fillId="0" borderId="0"/>
    <xf numFmtId="44" fontId="1" fillId="0" borderId="0" applyFont="0" applyFill="0" applyBorder="0" applyAlignment="0" applyProtection="0"/>
  </cellStyleXfs>
  <cellXfs count="311">
    <xf numFmtId="0" fontId="0" fillId="0" borderId="0" xfId="0"/>
    <xf numFmtId="0" fontId="2" fillId="0" borderId="0" xfId="0" applyFont="1"/>
    <xf numFmtId="2" fontId="0" fillId="0" borderId="0" xfId="0" applyNumberFormat="1"/>
    <xf numFmtId="0" fontId="5" fillId="0" borderId="0" xfId="0" applyFont="1"/>
    <xf numFmtId="0" fontId="6" fillId="0" borderId="0" xfId="0" applyFont="1"/>
    <xf numFmtId="0" fontId="7" fillId="0" borderId="0" xfId="0" applyFont="1"/>
    <xf numFmtId="0" fontId="0" fillId="0" borderId="0" xfId="0" applyProtection="1">
      <protection locked="0"/>
    </xf>
    <xf numFmtId="2" fontId="0" fillId="0" borderId="0" xfId="0" applyNumberFormat="1" applyProtection="1">
      <protection locked="0"/>
    </xf>
    <xf numFmtId="0" fontId="2" fillId="0" borderId="0" xfId="0" applyFont="1" applyProtection="1">
      <protection locked="0"/>
    </xf>
    <xf numFmtId="0" fontId="5" fillId="0" borderId="0" xfId="0" applyFont="1" applyProtection="1">
      <protection locked="0"/>
    </xf>
    <xf numFmtId="0" fontId="13" fillId="0" borderId="0" xfId="0" applyFont="1"/>
    <xf numFmtId="0" fontId="13" fillId="0" borderId="5" xfId="0" applyFont="1" applyBorder="1"/>
    <xf numFmtId="0" fontId="13" fillId="0" borderId="6" xfId="0" applyFont="1" applyBorder="1"/>
    <xf numFmtId="0" fontId="13" fillId="0" borderId="5" xfId="0" applyFont="1" applyBorder="1" applyAlignment="1" applyProtection="1">
      <alignment horizontal="left"/>
      <protection locked="0"/>
    </xf>
    <xf numFmtId="0" fontId="18" fillId="0" borderId="0" xfId="2" applyFont="1" applyBorder="1" applyAlignment="1" applyProtection="1"/>
    <xf numFmtId="0" fontId="15" fillId="0" borderId="0" xfId="0" applyFont="1" applyAlignment="1">
      <alignment horizontal="center" vertical="center"/>
    </xf>
    <xf numFmtId="0" fontId="14" fillId="0" borderId="0" xfId="0" applyFont="1" applyAlignment="1">
      <alignment horizontal="center"/>
    </xf>
    <xf numFmtId="0" fontId="14" fillId="0" borderId="5" xfId="0" applyFont="1" applyBorder="1" applyAlignment="1">
      <alignment horizontal="center"/>
    </xf>
    <xf numFmtId="0" fontId="4" fillId="0" borderId="0" xfId="2" applyFill="1" applyBorder="1" applyAlignment="1" applyProtection="1">
      <alignment horizontal="center"/>
    </xf>
    <xf numFmtId="0" fontId="12" fillId="0" borderId="0" xfId="0" applyFont="1"/>
    <xf numFmtId="0" fontId="12" fillId="0" borderId="5" xfId="0" applyFont="1" applyBorder="1"/>
    <xf numFmtId="0" fontId="13" fillId="0" borderId="17" xfId="0" applyFont="1" applyBorder="1"/>
    <xf numFmtId="0" fontId="13" fillId="0" borderId="18" xfId="0" applyFont="1" applyBorder="1"/>
    <xf numFmtId="0" fontId="13" fillId="0" borderId="9" xfId="0" applyFont="1" applyBorder="1"/>
    <xf numFmtId="0" fontId="13" fillId="0" borderId="7" xfId="0" applyFont="1" applyBorder="1"/>
    <xf numFmtId="0" fontId="13" fillId="0" borderId="8" xfId="0" applyFont="1" applyBorder="1"/>
    <xf numFmtId="0" fontId="13" fillId="0" borderId="17" xfId="0" applyFont="1" applyBorder="1" applyAlignment="1" applyProtection="1">
      <alignment horizontal="left"/>
      <protection locked="0"/>
    </xf>
    <xf numFmtId="0" fontId="13" fillId="0" borderId="18" xfId="0" applyFont="1" applyBorder="1" applyAlignment="1" applyProtection="1">
      <alignment horizontal="left"/>
      <protection locked="0"/>
    </xf>
    <xf numFmtId="0" fontId="26" fillId="0" borderId="0" xfId="0" applyFont="1"/>
    <xf numFmtId="0" fontId="27" fillId="0" borderId="0" xfId="0" applyFont="1"/>
    <xf numFmtId="0" fontId="27" fillId="0" borderId="0" xfId="0" applyFont="1" applyAlignment="1">
      <alignment horizontal="left" wrapText="1" indent="1"/>
    </xf>
    <xf numFmtId="0" fontId="26" fillId="3" borderId="0" xfId="0" applyFont="1" applyFill="1"/>
    <xf numFmtId="0" fontId="28" fillId="3" borderId="0" xfId="0" applyFont="1" applyFill="1"/>
    <xf numFmtId="0" fontId="25" fillId="4" borderId="0" xfId="0" applyFont="1" applyFill="1" applyAlignment="1">
      <alignment horizontal="center" vertical="center"/>
    </xf>
    <xf numFmtId="0" fontId="25" fillId="0" borderId="0" xfId="0" applyFont="1" applyAlignment="1">
      <alignment horizontal="center" vertical="center"/>
    </xf>
    <xf numFmtId="0" fontId="26" fillId="4" borderId="0" xfId="0" applyFont="1" applyFill="1"/>
    <xf numFmtId="0" fontId="29" fillId="0" borderId="0" xfId="0" applyFont="1" applyAlignment="1">
      <alignment horizontal="center" vertical="center"/>
    </xf>
    <xf numFmtId="0" fontId="29" fillId="3" borderId="0" xfId="0" applyFont="1" applyFill="1" applyAlignment="1">
      <alignment horizontal="center" vertical="center"/>
    </xf>
    <xf numFmtId="0" fontId="31" fillId="0" borderId="0" xfId="2" applyFont="1" applyAlignment="1" applyProtection="1"/>
    <xf numFmtId="0" fontId="13" fillId="0" borderId="22" xfId="0" applyFont="1" applyBorder="1"/>
    <xf numFmtId="0" fontId="12" fillId="0" borderId="22" xfId="0" applyFont="1" applyBorder="1"/>
    <xf numFmtId="0" fontId="13" fillId="0" borderId="23" xfId="0" applyFont="1" applyBorder="1" applyAlignment="1">
      <alignment vertical="center"/>
    </xf>
    <xf numFmtId="0" fontId="13" fillId="0" borderId="23" xfId="0" applyFont="1" applyBorder="1"/>
    <xf numFmtId="8" fontId="16" fillId="0" borderId="24" xfId="0" applyNumberFormat="1" applyFont="1" applyBorder="1" applyAlignment="1" applyProtection="1">
      <alignment horizontal="center"/>
      <protection locked="0"/>
    </xf>
    <xf numFmtId="0" fontId="20" fillId="0" borderId="25" xfId="0" applyFont="1" applyBorder="1" applyAlignment="1" applyProtection="1">
      <alignment horizontal="center"/>
      <protection locked="0"/>
    </xf>
    <xf numFmtId="0" fontId="16" fillId="0" borderId="24" xfId="0" applyFont="1" applyBorder="1" applyAlignment="1" applyProtection="1">
      <alignment horizontal="center"/>
      <protection locked="0"/>
    </xf>
    <xf numFmtId="0" fontId="16" fillId="0" borderId="25" xfId="0" applyFont="1" applyBorder="1" applyAlignment="1" applyProtection="1">
      <alignment horizontal="center"/>
      <protection locked="0"/>
    </xf>
    <xf numFmtId="3" fontId="16" fillId="0" borderId="24" xfId="0" applyNumberFormat="1" applyFont="1" applyBorder="1" applyAlignment="1">
      <alignment horizontal="center"/>
    </xf>
    <xf numFmtId="0" fontId="16" fillId="0" borderId="25" xfId="0" applyFont="1" applyBorder="1" applyAlignment="1">
      <alignment horizontal="center"/>
    </xf>
    <xf numFmtId="165" fontId="16" fillId="0" borderId="24" xfId="0" applyNumberFormat="1" applyFont="1" applyBorder="1" applyAlignment="1" applyProtection="1">
      <alignment horizontal="center"/>
      <protection locked="0"/>
    </xf>
    <xf numFmtId="165" fontId="16" fillId="0" borderId="25" xfId="0" applyNumberFormat="1" applyFont="1" applyBorder="1" applyAlignment="1" applyProtection="1">
      <alignment horizontal="center"/>
      <protection locked="0"/>
    </xf>
    <xf numFmtId="0" fontId="16" fillId="0" borderId="0" xfId="0" applyFont="1" applyBorder="1" applyAlignment="1">
      <alignment horizontal="left"/>
    </xf>
    <xf numFmtId="0" fontId="16" fillId="0" borderId="22" xfId="0" applyFont="1" applyBorder="1" applyAlignment="1">
      <alignment horizontal="left"/>
    </xf>
    <xf numFmtId="2" fontId="7" fillId="0" borderId="0" xfId="0" applyNumberFormat="1" applyFont="1"/>
    <xf numFmtId="0" fontId="8" fillId="5" borderId="12" xfId="0" applyFont="1" applyFill="1" applyBorder="1" applyAlignment="1">
      <alignment horizontal="left"/>
    </xf>
    <xf numFmtId="0" fontId="8" fillId="5" borderId="0" xfId="0" applyFont="1" applyFill="1" applyBorder="1" applyAlignment="1">
      <alignment horizontal="left"/>
    </xf>
    <xf numFmtId="0" fontId="8" fillId="5" borderId="10" xfId="0" applyFont="1" applyFill="1" applyBorder="1" applyAlignment="1">
      <alignment horizontal="left"/>
    </xf>
    <xf numFmtId="0" fontId="6" fillId="3" borderId="12" xfId="0" applyFont="1" applyFill="1" applyBorder="1" applyAlignment="1">
      <alignment horizontal="centerContinuous"/>
    </xf>
    <xf numFmtId="0" fontId="33" fillId="3" borderId="0" xfId="0" applyFont="1" applyFill="1" applyBorder="1" applyAlignment="1">
      <alignment horizontal="centerContinuous"/>
    </xf>
    <xf numFmtId="2" fontId="33" fillId="3" borderId="0" xfId="0" applyNumberFormat="1" applyFont="1" applyFill="1" applyBorder="1" applyAlignment="1">
      <alignment horizontal="centerContinuous"/>
    </xf>
    <xf numFmtId="0" fontId="33" fillId="3" borderId="10" xfId="0" applyFont="1" applyFill="1" applyBorder="1" applyAlignment="1">
      <alignment horizontal="centerContinuous"/>
    </xf>
    <xf numFmtId="0" fontId="6" fillId="4" borderId="12" xfId="0" applyFont="1" applyFill="1" applyBorder="1"/>
    <xf numFmtId="0" fontId="8" fillId="4" borderId="0" xfId="0" applyFont="1" applyFill="1" applyBorder="1"/>
    <xf numFmtId="0" fontId="8" fillId="4" borderId="12" xfId="0" applyFont="1" applyFill="1" applyBorder="1"/>
    <xf numFmtId="0" fontId="6" fillId="4" borderId="15" xfId="0" applyFont="1" applyFill="1" applyBorder="1"/>
    <xf numFmtId="0" fontId="8" fillId="4" borderId="4" xfId="0" applyFont="1" applyFill="1" applyBorder="1"/>
    <xf numFmtId="2" fontId="8" fillId="4" borderId="4" xfId="0" applyNumberFormat="1" applyFont="1" applyFill="1" applyBorder="1"/>
    <xf numFmtId="49" fontId="8" fillId="4" borderId="4" xfId="2" applyNumberFormat="1" applyFont="1" applyFill="1" applyBorder="1" applyAlignment="1" applyProtection="1"/>
    <xf numFmtId="0" fontId="34" fillId="4" borderId="4" xfId="2" applyFont="1" applyFill="1" applyBorder="1" applyAlignment="1" applyProtection="1"/>
    <xf numFmtId="49" fontId="8" fillId="4" borderId="0" xfId="2" applyNumberFormat="1" applyFont="1" applyFill="1" applyBorder="1" applyAlignment="1" applyProtection="1"/>
    <xf numFmtId="0" fontId="4" fillId="4" borderId="0" xfId="2" applyFill="1" applyBorder="1" applyAlignment="1" applyProtection="1"/>
    <xf numFmtId="0" fontId="7" fillId="4" borderId="0" xfId="0" applyFont="1" applyFill="1" applyBorder="1"/>
    <xf numFmtId="0" fontId="34" fillId="4" borderId="0" xfId="2" applyFont="1" applyFill="1" applyBorder="1" applyAlignment="1" applyProtection="1">
      <alignment horizontal="centerContinuous"/>
    </xf>
    <xf numFmtId="0" fontId="8" fillId="4" borderId="0" xfId="0" applyFont="1" applyFill="1" applyBorder="1" applyAlignment="1">
      <alignment horizontal="centerContinuous"/>
    </xf>
    <xf numFmtId="0" fontId="8" fillId="4" borderId="10" xfId="0" applyFont="1" applyFill="1" applyBorder="1"/>
    <xf numFmtId="0" fontId="4" fillId="4" borderId="0" xfId="2" applyFill="1" applyBorder="1" applyAlignment="1" applyProtection="1"/>
    <xf numFmtId="2" fontId="8" fillId="4" borderId="1" xfId="0" applyNumberFormat="1" applyFont="1" applyFill="1" applyBorder="1"/>
    <xf numFmtId="2" fontId="8" fillId="0" borderId="1" xfId="0" applyNumberFormat="1" applyFont="1" applyFill="1" applyBorder="1"/>
    <xf numFmtId="2" fontId="8" fillId="4" borderId="0" xfId="0" applyNumberFormat="1" applyFont="1" applyFill="1" applyBorder="1"/>
    <xf numFmtId="0" fontId="6" fillId="4" borderId="0" xfId="0" applyFont="1" applyFill="1" applyBorder="1"/>
    <xf numFmtId="164" fontId="6" fillId="4" borderId="0" xfId="0" applyNumberFormat="1" applyFont="1" applyFill="1" applyBorder="1"/>
    <xf numFmtId="164" fontId="6" fillId="4" borderId="0" xfId="0" applyNumberFormat="1" applyFont="1" applyFill="1" applyBorder="1" applyAlignment="1">
      <alignment horizontal="right"/>
    </xf>
    <xf numFmtId="0" fontId="6" fillId="3" borderId="29" xfId="0" applyFont="1" applyFill="1" applyBorder="1" applyAlignment="1">
      <alignment horizontal="centerContinuous"/>
    </xf>
    <xf numFmtId="0" fontId="6" fillId="3" borderId="30" xfId="0" applyFont="1" applyFill="1" applyBorder="1" applyAlignment="1">
      <alignment horizontal="centerContinuous"/>
    </xf>
    <xf numFmtId="0" fontId="6" fillId="3" borderId="30" xfId="0" applyFont="1" applyFill="1" applyBorder="1"/>
    <xf numFmtId="0" fontId="6" fillId="3" borderId="30" xfId="0" applyFont="1" applyFill="1" applyBorder="1" applyAlignment="1">
      <alignment horizontal="center"/>
    </xf>
    <xf numFmtId="0" fontId="6" fillId="3" borderId="31" xfId="0" applyFont="1" applyFill="1" applyBorder="1"/>
    <xf numFmtId="0" fontId="8" fillId="0" borderId="2" xfId="0" applyFont="1" applyFill="1" applyBorder="1"/>
    <xf numFmtId="0" fontId="8" fillId="0" borderId="1" xfId="0" applyFont="1" applyFill="1" applyBorder="1"/>
    <xf numFmtId="13" fontId="8" fillId="0" borderId="1" xfId="0" applyNumberFormat="1" applyFont="1" applyFill="1" applyBorder="1"/>
    <xf numFmtId="2" fontId="6" fillId="4" borderId="20" xfId="0" applyNumberFormat="1" applyFont="1" applyFill="1" applyBorder="1" applyAlignment="1">
      <alignment horizontal="right"/>
    </xf>
    <xf numFmtId="0" fontId="8" fillId="4" borderId="32" xfId="0" applyFont="1" applyFill="1" applyBorder="1" applyAlignment="1">
      <alignment horizontal="right"/>
    </xf>
    <xf numFmtId="44" fontId="6" fillId="4" borderId="21" xfId="7" applyFont="1" applyFill="1" applyBorder="1"/>
    <xf numFmtId="0" fontId="8" fillId="4" borderId="34" xfId="0" applyFont="1" applyFill="1" applyBorder="1"/>
    <xf numFmtId="0" fontId="8" fillId="4" borderId="33" xfId="0" applyFont="1" applyFill="1" applyBorder="1"/>
    <xf numFmtId="44" fontId="8" fillId="4" borderId="33" xfId="7" applyFont="1" applyFill="1" applyBorder="1"/>
    <xf numFmtId="0" fontId="8" fillId="4" borderId="35" xfId="0" applyFont="1" applyFill="1" applyBorder="1"/>
    <xf numFmtId="0" fontId="8" fillId="4" borderId="36" xfId="0" applyFont="1" applyFill="1" applyBorder="1"/>
    <xf numFmtId="2" fontId="8" fillId="4" borderId="33" xfId="0" applyNumberFormat="1" applyFont="1" applyFill="1" applyBorder="1"/>
    <xf numFmtId="2" fontId="8" fillId="4" borderId="36" xfId="0" applyNumberFormat="1" applyFont="1" applyFill="1" applyBorder="1"/>
    <xf numFmtId="44" fontId="8" fillId="4" borderId="36" xfId="7" applyFont="1" applyFill="1" applyBorder="1"/>
    <xf numFmtId="166" fontId="8" fillId="4" borderId="36" xfId="0" applyNumberFormat="1" applyFont="1" applyFill="1" applyBorder="1"/>
    <xf numFmtId="0" fontId="8" fillId="4" borderId="37" xfId="0" applyFont="1" applyFill="1" applyBorder="1"/>
    <xf numFmtId="0" fontId="6" fillId="3" borderId="29" xfId="0" applyFont="1" applyFill="1" applyBorder="1" applyAlignment="1">
      <alignment horizontal="center"/>
    </xf>
    <xf numFmtId="2" fontId="6" fillId="3" borderId="29" xfId="0" applyNumberFormat="1" applyFont="1" applyFill="1" applyBorder="1" applyAlignment="1">
      <alignment horizontal="center"/>
    </xf>
    <xf numFmtId="0" fontId="6" fillId="3" borderId="31" xfId="0" applyFont="1" applyFill="1" applyBorder="1" applyAlignment="1">
      <alignment horizontal="centerContinuous"/>
    </xf>
    <xf numFmtId="0" fontId="7" fillId="4" borderId="10" xfId="0" applyFont="1" applyFill="1" applyBorder="1"/>
    <xf numFmtId="0" fontId="7" fillId="4" borderId="0" xfId="0" applyFont="1" applyFill="1" applyBorder="1"/>
    <xf numFmtId="0" fontId="7" fillId="4" borderId="10" xfId="0" applyFont="1" applyFill="1" applyBorder="1"/>
    <xf numFmtId="0" fontId="7" fillId="4" borderId="28" xfId="0" applyFont="1" applyFill="1" applyBorder="1"/>
    <xf numFmtId="0" fontId="7" fillId="4" borderId="4" xfId="0" applyFont="1" applyFill="1" applyBorder="1"/>
    <xf numFmtId="0" fontId="7" fillId="4" borderId="4" xfId="0" applyFont="1" applyFill="1" applyBorder="1"/>
    <xf numFmtId="0" fontId="7" fillId="4" borderId="16" xfId="0" applyFont="1" applyFill="1" applyBorder="1"/>
    <xf numFmtId="0" fontId="7" fillId="4" borderId="5" xfId="0" applyFont="1" applyFill="1" applyBorder="1" applyAlignment="1">
      <alignment vertical="top"/>
    </xf>
    <xf numFmtId="0" fontId="7" fillId="4" borderId="0" xfId="0" applyFont="1" applyFill="1" applyBorder="1" applyAlignment="1">
      <alignment vertical="top"/>
    </xf>
    <xf numFmtId="0" fontId="17" fillId="0" borderId="19" xfId="0" applyFont="1" applyFill="1" applyBorder="1" applyAlignment="1"/>
    <xf numFmtId="0" fontId="9" fillId="4" borderId="0" xfId="0" applyFont="1" applyFill="1" applyBorder="1"/>
    <xf numFmtId="0" fontId="9" fillId="4" borderId="0" xfId="0" applyFont="1" applyFill="1" applyBorder="1"/>
    <xf numFmtId="0" fontId="36" fillId="4" borderId="0" xfId="0" applyFont="1" applyFill="1" applyBorder="1"/>
    <xf numFmtId="164" fontId="36" fillId="2" borderId="1" xfId="0" applyNumberFormat="1" applyFont="1" applyFill="1" applyBorder="1"/>
    <xf numFmtId="0" fontId="37" fillId="4" borderId="6" xfId="2" applyFont="1" applyFill="1" applyBorder="1" applyAlignment="1" applyProtection="1"/>
    <xf numFmtId="0" fontId="36" fillId="4" borderId="6" xfId="0" applyFont="1" applyFill="1" applyBorder="1"/>
    <xf numFmtId="164" fontId="36" fillId="4" borderId="1" xfId="0" applyNumberFormat="1" applyFont="1" applyFill="1" applyBorder="1"/>
    <xf numFmtId="0" fontId="37" fillId="4" borderId="0" xfId="2" applyFont="1" applyFill="1" applyBorder="1" applyAlignment="1" applyProtection="1"/>
    <xf numFmtId="0" fontId="39" fillId="4" borderId="6" xfId="2" applyFont="1" applyFill="1" applyBorder="1" applyAlignment="1" applyProtection="1"/>
    <xf numFmtId="0" fontId="36" fillId="4" borderId="0" xfId="0" applyFont="1" applyFill="1" applyBorder="1"/>
    <xf numFmtId="164" fontId="36" fillId="4" borderId="18" xfId="0" applyNumberFormat="1" applyFont="1" applyFill="1" applyBorder="1"/>
    <xf numFmtId="0" fontId="37" fillId="4" borderId="7" xfId="2" applyFont="1" applyFill="1" applyBorder="1" applyAlignment="1" applyProtection="1"/>
    <xf numFmtId="0" fontId="36" fillId="4" borderId="7" xfId="0" applyFont="1" applyFill="1" applyBorder="1"/>
    <xf numFmtId="0" fontId="9" fillId="3" borderId="3" xfId="0" applyFont="1" applyFill="1" applyBorder="1" applyAlignment="1">
      <alignment horizontal="centerContinuous"/>
    </xf>
    <xf numFmtId="0" fontId="9" fillId="3" borderId="3" xfId="0" applyFont="1" applyFill="1" applyBorder="1"/>
    <xf numFmtId="0" fontId="9" fillId="3" borderId="3" xfId="0" applyFont="1" applyFill="1" applyBorder="1" applyAlignment="1">
      <alignment horizontal="center"/>
    </xf>
    <xf numFmtId="0" fontId="36" fillId="0" borderId="1" xfId="0" applyFont="1" applyFill="1" applyBorder="1"/>
    <xf numFmtId="0" fontId="36" fillId="4" borderId="18" xfId="0" applyFont="1" applyFill="1" applyBorder="1"/>
    <xf numFmtId="0" fontId="9" fillId="4" borderId="26" xfId="0" applyFont="1" applyFill="1" applyBorder="1"/>
    <xf numFmtId="0" fontId="8" fillId="5" borderId="15" xfId="0" applyFont="1" applyFill="1" applyBorder="1" applyAlignment="1">
      <alignment horizontal="left" vertical="top"/>
    </xf>
    <xf numFmtId="0" fontId="8" fillId="5" borderId="4" xfId="0" applyFont="1" applyFill="1" applyBorder="1" applyAlignment="1">
      <alignment horizontal="left" vertical="top"/>
    </xf>
    <xf numFmtId="0" fontId="8" fillId="5" borderId="16" xfId="0" applyFont="1" applyFill="1" applyBorder="1" applyAlignment="1">
      <alignment horizontal="left" vertical="top"/>
    </xf>
    <xf numFmtId="0" fontId="0" fillId="0" borderId="0" xfId="0" applyBorder="1"/>
    <xf numFmtId="2" fontId="0" fillId="0" borderId="0" xfId="0" applyNumberFormat="1" applyBorder="1"/>
    <xf numFmtId="0" fontId="9" fillId="4" borderId="12" xfId="0" applyFont="1" applyFill="1" applyBorder="1"/>
    <xf numFmtId="0" fontId="9" fillId="4" borderId="10" xfId="0" applyFont="1" applyFill="1" applyBorder="1"/>
    <xf numFmtId="2" fontId="36" fillId="4" borderId="0" xfId="0" applyNumberFormat="1" applyFont="1" applyFill="1" applyBorder="1"/>
    <xf numFmtId="0" fontId="38" fillId="4" borderId="0" xfId="0" applyFont="1" applyFill="1" applyBorder="1"/>
    <xf numFmtId="0" fontId="36" fillId="4" borderId="10" xfId="0" applyFont="1" applyFill="1" applyBorder="1"/>
    <xf numFmtId="0" fontId="36" fillId="4" borderId="12" xfId="0" applyFont="1" applyFill="1" applyBorder="1"/>
    <xf numFmtId="0" fontId="36" fillId="4" borderId="10" xfId="0" applyFont="1" applyFill="1" applyBorder="1"/>
    <xf numFmtId="0" fontId="37" fillId="4" borderId="0" xfId="2" applyFont="1" applyFill="1" applyBorder="1" applyAlignment="1" applyProtection="1"/>
    <xf numFmtId="0" fontId="37" fillId="4" borderId="10" xfId="2" applyFont="1" applyFill="1" applyBorder="1" applyAlignment="1" applyProtection="1"/>
    <xf numFmtId="0" fontId="9" fillId="3" borderId="13" xfId="0" applyFont="1" applyFill="1" applyBorder="1" applyAlignment="1">
      <alignment horizontal="centerContinuous"/>
    </xf>
    <xf numFmtId="0" fontId="9" fillId="3" borderId="14" xfId="0" applyFont="1" applyFill="1" applyBorder="1"/>
    <xf numFmtId="0" fontId="9" fillId="4" borderId="12" xfId="0" applyFont="1" applyFill="1" applyBorder="1" applyAlignment="1">
      <alignment horizontal="centerContinuous"/>
    </xf>
    <xf numFmtId="0" fontId="9" fillId="4" borderId="0" xfId="0" applyFont="1" applyFill="1" applyBorder="1" applyAlignment="1">
      <alignment horizontal="centerContinuous"/>
    </xf>
    <xf numFmtId="0" fontId="9" fillId="4" borderId="0" xfId="0" applyFont="1" applyFill="1" applyBorder="1" applyAlignment="1">
      <alignment horizontal="center"/>
    </xf>
    <xf numFmtId="0" fontId="9" fillId="4" borderId="0" xfId="0" applyFont="1" applyFill="1" applyBorder="1" applyAlignment="1">
      <alignment horizontal="right"/>
    </xf>
    <xf numFmtId="164" fontId="9" fillId="4" borderId="0" xfId="0" applyNumberFormat="1" applyFont="1" applyFill="1" applyBorder="1" applyAlignment="1">
      <alignment horizontal="right"/>
    </xf>
    <xf numFmtId="0" fontId="36" fillId="4" borderId="0" xfId="0" applyFont="1" applyFill="1" applyBorder="1" applyAlignment="1">
      <alignment horizontal="centerContinuous"/>
    </xf>
    <xf numFmtId="0" fontId="5" fillId="3" borderId="0" xfId="0" applyFont="1" applyFill="1" applyBorder="1" applyAlignment="1">
      <alignment horizontal="centerContinuous"/>
    </xf>
    <xf numFmtId="0" fontId="9" fillId="3" borderId="0" xfId="0" applyFont="1" applyFill="1" applyBorder="1" applyAlignment="1">
      <alignment horizontal="centerContinuous"/>
    </xf>
    <xf numFmtId="2" fontId="5" fillId="3" borderId="0" xfId="0" applyNumberFormat="1" applyFont="1" applyFill="1" applyBorder="1" applyAlignment="1">
      <alignment horizontal="centerContinuous"/>
    </xf>
    <xf numFmtId="0" fontId="5" fillId="3" borderId="10" xfId="0" applyFont="1" applyFill="1" applyBorder="1" applyAlignment="1">
      <alignment horizontal="centerContinuous"/>
    </xf>
    <xf numFmtId="0" fontId="36" fillId="5" borderId="12" xfId="0" applyFont="1" applyFill="1" applyBorder="1"/>
    <xf numFmtId="0" fontId="0" fillId="5" borderId="0" xfId="0" applyFill="1" applyBorder="1"/>
    <xf numFmtId="0" fontId="0" fillId="5" borderId="10" xfId="0" applyFill="1" applyBorder="1"/>
    <xf numFmtId="0" fontId="36" fillId="5" borderId="12" xfId="0" applyFont="1" applyFill="1" applyBorder="1" applyAlignment="1">
      <alignment horizontal="left"/>
    </xf>
    <xf numFmtId="0" fontId="0" fillId="5" borderId="0" xfId="0" applyFill="1" applyBorder="1" applyAlignment="1">
      <alignment horizontal="left"/>
    </xf>
    <xf numFmtId="0" fontId="0" fillId="5" borderId="10" xfId="0" applyFill="1" applyBorder="1" applyAlignment="1">
      <alignment horizontal="left"/>
    </xf>
    <xf numFmtId="0" fontId="0" fillId="5" borderId="12" xfId="0" applyFill="1" applyBorder="1"/>
    <xf numFmtId="0" fontId="0" fillId="5" borderId="0" xfId="0" applyFill="1" applyBorder="1"/>
    <xf numFmtId="2" fontId="0" fillId="5" borderId="0" xfId="0" applyNumberFormat="1" applyFill="1" applyBorder="1"/>
    <xf numFmtId="0" fontId="0" fillId="5" borderId="10" xfId="0" applyFill="1" applyBorder="1"/>
    <xf numFmtId="0" fontId="0" fillId="5" borderId="15" xfId="0" applyFill="1" applyBorder="1"/>
    <xf numFmtId="0" fontId="0" fillId="5" borderId="4" xfId="0" applyFill="1" applyBorder="1"/>
    <xf numFmtId="2" fontId="0" fillId="5" borderId="4" xfId="0" applyNumberFormat="1" applyFill="1" applyBorder="1"/>
    <xf numFmtId="0" fontId="0" fillId="5" borderId="16" xfId="0" applyFill="1" applyBorder="1"/>
    <xf numFmtId="0" fontId="2" fillId="0" borderId="0" xfId="0" applyFont="1" applyAlignment="1"/>
    <xf numFmtId="0" fontId="17" fillId="3" borderId="38"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40" xfId="0" applyFont="1" applyFill="1" applyBorder="1" applyAlignment="1">
      <alignment horizontal="center" vertical="center"/>
    </xf>
    <xf numFmtId="2" fontId="8" fillId="0" borderId="2" xfId="0" applyNumberFormat="1" applyFont="1" applyFill="1" applyBorder="1"/>
    <xf numFmtId="0" fontId="35" fillId="3" borderId="15" xfId="0" applyFont="1" applyFill="1" applyBorder="1" applyAlignment="1">
      <alignment horizontal="center"/>
    </xf>
    <xf numFmtId="0" fontId="35" fillId="3" borderId="4" xfId="0" applyFont="1" applyFill="1" applyBorder="1" applyAlignment="1">
      <alignment horizontal="center"/>
    </xf>
    <xf numFmtId="0" fontId="35" fillId="3" borderId="16" xfId="0" applyFont="1" applyFill="1" applyBorder="1" applyAlignment="1">
      <alignment horizontal="center"/>
    </xf>
    <xf numFmtId="164" fontId="35" fillId="4" borderId="1" xfId="0" applyNumberFormat="1" applyFont="1" applyFill="1" applyBorder="1"/>
    <xf numFmtId="164" fontId="40" fillId="4" borderId="26" xfId="0" applyNumberFormat="1" applyFont="1" applyFill="1" applyBorder="1" applyAlignment="1">
      <alignment horizontal="right"/>
    </xf>
    <xf numFmtId="0" fontId="41" fillId="4" borderId="0" xfId="0" applyFont="1" applyFill="1"/>
    <xf numFmtId="0" fontId="41" fillId="3" borderId="0" xfId="0" applyFont="1" applyFill="1"/>
    <xf numFmtId="0" fontId="25" fillId="3" borderId="0" xfId="0" applyFont="1" applyFill="1"/>
    <xf numFmtId="0" fontId="41" fillId="0" borderId="0" xfId="0" applyFont="1"/>
    <xf numFmtId="0" fontId="41" fillId="0" borderId="0" xfId="0" applyFont="1" applyAlignment="1">
      <alignment horizontal="left" wrapText="1" indent="1"/>
    </xf>
    <xf numFmtId="0" fontId="25" fillId="3" borderId="0" xfId="0" applyFont="1" applyFill="1" applyAlignment="1">
      <alignment horizontal="center" vertical="center"/>
    </xf>
    <xf numFmtId="0" fontId="25" fillId="3" borderId="0" xfId="0" applyFont="1" applyFill="1" applyAlignment="1">
      <alignment horizontal="left" vertical="center"/>
    </xf>
    <xf numFmtId="0" fontId="43" fillId="0" borderId="0" xfId="2" applyFont="1" applyAlignment="1" applyProtection="1"/>
    <xf numFmtId="0" fontId="41" fillId="0" borderId="0" xfId="0" applyFont="1" applyAlignment="1">
      <alignment horizontal="left" vertical="top" wrapText="1" indent="1"/>
    </xf>
    <xf numFmtId="0" fontId="25" fillId="0" borderId="0" xfId="0" applyFont="1" applyAlignment="1">
      <alignment horizontal="center" vertical="top"/>
    </xf>
    <xf numFmtId="0" fontId="29" fillId="0" borderId="0" xfId="0" applyFont="1" applyAlignment="1">
      <alignment horizontal="center" vertical="top"/>
    </xf>
    <xf numFmtId="0" fontId="6" fillId="0" borderId="0" xfId="0" applyFont="1" applyBorder="1" applyProtection="1">
      <protection locked="0"/>
    </xf>
    <xf numFmtId="0" fontId="9" fillId="3" borderId="13" xfId="0" applyFont="1" applyFill="1" applyBorder="1" applyAlignment="1" applyProtection="1">
      <alignment horizontal="centerContinuous"/>
      <protection locked="0"/>
    </xf>
    <xf numFmtId="0" fontId="9" fillId="3" borderId="3" xfId="0" applyFont="1" applyFill="1" applyBorder="1" applyAlignment="1" applyProtection="1">
      <alignment horizontal="centerContinuous"/>
      <protection locked="0"/>
    </xf>
    <xf numFmtId="0" fontId="9" fillId="3" borderId="3" xfId="0" applyFont="1" applyFill="1" applyBorder="1" applyProtection="1">
      <protection locked="0"/>
    </xf>
    <xf numFmtId="0" fontId="9" fillId="3" borderId="3" xfId="0" applyFont="1" applyFill="1" applyBorder="1" applyAlignment="1" applyProtection="1">
      <alignment horizontal="center"/>
      <protection locked="0"/>
    </xf>
    <xf numFmtId="0" fontId="9" fillId="3" borderId="14" xfId="0" applyFont="1" applyFill="1" applyBorder="1" applyProtection="1">
      <protection locked="0"/>
    </xf>
    <xf numFmtId="0" fontId="9" fillId="3" borderId="12" xfId="0" applyFont="1" applyFill="1" applyBorder="1" applyAlignment="1" applyProtection="1">
      <alignment horizontal="centerContinuous"/>
      <protection locked="0"/>
    </xf>
    <xf numFmtId="0" fontId="36" fillId="3" borderId="10" xfId="0" applyFont="1" applyFill="1" applyBorder="1" applyAlignment="1" applyProtection="1">
      <alignment horizontal="centerContinuous"/>
      <protection locked="0"/>
    </xf>
    <xf numFmtId="0" fontId="36" fillId="5" borderId="10" xfId="0" applyFont="1" applyFill="1" applyBorder="1"/>
    <xf numFmtId="0" fontId="36" fillId="5" borderId="10" xfId="0" applyFont="1" applyFill="1" applyBorder="1" applyAlignment="1">
      <alignment horizontal="left"/>
    </xf>
    <xf numFmtId="0" fontId="36" fillId="5" borderId="12" xfId="0" applyFont="1" applyFill="1" applyBorder="1" applyProtection="1">
      <protection locked="0"/>
    </xf>
    <xf numFmtId="0" fontId="36" fillId="5" borderId="10" xfId="0" applyFont="1" applyFill="1" applyBorder="1" applyProtection="1">
      <protection locked="0"/>
    </xf>
    <xf numFmtId="0" fontId="6" fillId="4" borderId="0" xfId="0" applyFont="1" applyFill="1" applyBorder="1" applyProtection="1">
      <protection locked="0"/>
    </xf>
    <xf numFmtId="0" fontId="8" fillId="4" borderId="0" xfId="0" applyFont="1" applyFill="1" applyBorder="1" applyProtection="1">
      <protection locked="0"/>
    </xf>
    <xf numFmtId="0" fontId="9" fillId="4" borderId="12" xfId="0" applyFont="1" applyFill="1" applyBorder="1" applyProtection="1">
      <protection locked="0"/>
    </xf>
    <xf numFmtId="0" fontId="37" fillId="4" borderId="6" xfId="2" applyFont="1" applyFill="1" applyBorder="1" applyAlignment="1" applyProtection="1">
      <protection locked="0"/>
    </xf>
    <xf numFmtId="0" fontId="36" fillId="4" borderId="10" xfId="0" applyFont="1" applyFill="1" applyBorder="1" applyProtection="1">
      <protection locked="0"/>
    </xf>
    <xf numFmtId="0" fontId="36" fillId="4" borderId="12" xfId="0" applyFont="1" applyFill="1" applyBorder="1" applyProtection="1">
      <protection locked="0"/>
    </xf>
    <xf numFmtId="0" fontId="2" fillId="4" borderId="10" xfId="0" applyFont="1" applyFill="1" applyBorder="1" applyAlignment="1">
      <alignment horizontal="left"/>
    </xf>
    <xf numFmtId="0" fontId="10" fillId="4" borderId="0" xfId="2" applyFont="1" applyFill="1" applyBorder="1" applyAlignment="1" applyProtection="1">
      <alignment horizontal="left"/>
    </xf>
    <xf numFmtId="0" fontId="10" fillId="4" borderId="0" xfId="2" applyFont="1" applyFill="1" applyBorder="1" applyAlignment="1" applyProtection="1"/>
    <xf numFmtId="0" fontId="10" fillId="4" borderId="10" xfId="2" applyFont="1" applyFill="1" applyBorder="1" applyAlignment="1" applyProtection="1"/>
    <xf numFmtId="164" fontId="36" fillId="4" borderId="18" xfId="0" applyNumberFormat="1" applyFont="1" applyFill="1" applyBorder="1" applyProtection="1">
      <protection locked="0"/>
    </xf>
    <xf numFmtId="0" fontId="37" fillId="4" borderId="0" xfId="2" applyFont="1" applyFill="1" applyBorder="1" applyAlignment="1" applyProtection="1">
      <protection locked="0"/>
    </xf>
    <xf numFmtId="0" fontId="9" fillId="4" borderId="12" xfId="0" applyFont="1" applyFill="1" applyBorder="1" applyAlignment="1" applyProtection="1">
      <alignment horizontal="centerContinuous"/>
      <protection locked="0"/>
    </xf>
    <xf numFmtId="0" fontId="9" fillId="4" borderId="10" xfId="0" applyFont="1" applyFill="1" applyBorder="1" applyProtection="1">
      <protection locked="0"/>
    </xf>
    <xf numFmtId="164" fontId="36" fillId="2" borderId="1" xfId="0" applyNumberFormat="1" applyFont="1" applyFill="1" applyBorder="1" applyProtection="1">
      <protection locked="0"/>
    </xf>
    <xf numFmtId="0" fontId="36" fillId="2" borderId="1" xfId="0" applyFont="1" applyFill="1" applyBorder="1" applyProtection="1">
      <protection locked="0"/>
    </xf>
    <xf numFmtId="164" fontId="9" fillId="2" borderId="1" xfId="0" applyNumberFormat="1" applyFont="1" applyFill="1" applyBorder="1" applyAlignment="1">
      <alignment horizontal="right"/>
    </xf>
    <xf numFmtId="0" fontId="9" fillId="3" borderId="3" xfId="0" applyFont="1" applyFill="1" applyBorder="1" applyAlignment="1" applyProtection="1">
      <alignment horizontal="left"/>
      <protection locked="0"/>
    </xf>
    <xf numFmtId="0" fontId="0" fillId="0" borderId="0" xfId="0" applyBorder="1" applyProtection="1">
      <protection locked="0"/>
    </xf>
    <xf numFmtId="2" fontId="0" fillId="0" borderId="0" xfId="0" applyNumberFormat="1" applyBorder="1" applyProtection="1">
      <protection locked="0"/>
    </xf>
    <xf numFmtId="0" fontId="6" fillId="4" borderId="10" xfId="0" applyFont="1" applyFill="1" applyBorder="1" applyProtection="1">
      <protection locked="0"/>
    </xf>
    <xf numFmtId="0" fontId="36" fillId="4" borderId="0" xfId="0" applyFont="1" applyFill="1" applyBorder="1" applyProtection="1">
      <protection locked="0"/>
    </xf>
    <xf numFmtId="0" fontId="36" fillId="4" borderId="0" xfId="0" applyFont="1" applyFill="1" applyBorder="1" applyProtection="1">
      <protection locked="0"/>
    </xf>
    <xf numFmtId="0" fontId="2" fillId="4" borderId="0" xfId="0" applyFont="1" applyFill="1" applyBorder="1" applyAlignment="1">
      <alignment horizontal="left"/>
    </xf>
    <xf numFmtId="0" fontId="36" fillId="4" borderId="0" xfId="0" applyFont="1" applyFill="1" applyBorder="1" applyAlignment="1" applyProtection="1">
      <alignment horizontal="centerContinuous"/>
      <protection locked="0"/>
    </xf>
    <xf numFmtId="0" fontId="9" fillId="4" borderId="0" xfId="0" applyFont="1" applyFill="1" applyBorder="1" applyAlignment="1" applyProtection="1">
      <alignment horizontal="centerContinuous"/>
      <protection locked="0"/>
    </xf>
    <xf numFmtId="0" fontId="9" fillId="4" borderId="0" xfId="0" applyFont="1" applyFill="1" applyBorder="1" applyProtection="1">
      <protection locked="0"/>
    </xf>
    <xf numFmtId="0" fontId="9" fillId="4" borderId="0" xfId="0" applyFont="1" applyFill="1" applyBorder="1" applyAlignment="1" applyProtection="1">
      <alignment horizontal="center"/>
      <protection locked="0"/>
    </xf>
    <xf numFmtId="2" fontId="36" fillId="4" borderId="0" xfId="0" applyNumberFormat="1" applyFont="1" applyFill="1" applyBorder="1" applyProtection="1">
      <protection locked="0"/>
    </xf>
    <xf numFmtId="0" fontId="9" fillId="4" borderId="0" xfId="0" applyFont="1" applyFill="1" applyBorder="1" applyAlignment="1" applyProtection="1">
      <alignment horizontal="right"/>
      <protection locked="0"/>
    </xf>
    <xf numFmtId="164" fontId="9" fillId="4" borderId="0" xfId="0" applyNumberFormat="1" applyFont="1" applyFill="1" applyBorder="1" applyAlignment="1" applyProtection="1">
      <alignment horizontal="right"/>
      <protection locked="0"/>
    </xf>
    <xf numFmtId="0" fontId="36" fillId="3" borderId="0" xfId="0" applyFont="1" applyFill="1" applyBorder="1" applyAlignment="1" applyProtection="1">
      <alignment horizontal="centerContinuous"/>
      <protection locked="0"/>
    </xf>
    <xf numFmtId="2" fontId="36" fillId="3" borderId="0" xfId="0" applyNumberFormat="1" applyFont="1" applyFill="1" applyBorder="1" applyAlignment="1" applyProtection="1">
      <alignment horizontal="centerContinuous"/>
      <protection locked="0"/>
    </xf>
    <xf numFmtId="0" fontId="36" fillId="5" borderId="0" xfId="0" applyFont="1" applyFill="1" applyBorder="1"/>
    <xf numFmtId="0" fontId="36" fillId="5" borderId="0" xfId="0" applyFont="1" applyFill="1" applyBorder="1" applyAlignment="1">
      <alignment horizontal="left"/>
    </xf>
    <xf numFmtId="0" fontId="36" fillId="5" borderId="0" xfId="0" applyFont="1" applyFill="1" applyBorder="1" applyProtection="1">
      <protection locked="0"/>
    </xf>
    <xf numFmtId="2" fontId="36" fillId="5" borderId="0" xfId="0" applyNumberFormat="1" applyFont="1" applyFill="1" applyBorder="1" applyProtection="1">
      <protection locked="0"/>
    </xf>
    <xf numFmtId="0" fontId="36" fillId="5" borderId="15" xfId="0" applyFont="1" applyFill="1" applyBorder="1" applyProtection="1">
      <protection locked="0"/>
    </xf>
    <xf numFmtId="0" fontId="36" fillId="5" borderId="4" xfId="0" applyFont="1" applyFill="1" applyBorder="1" applyProtection="1">
      <protection locked="0"/>
    </xf>
    <xf numFmtId="2" fontId="36" fillId="5" borderId="4" xfId="0" applyNumberFormat="1" applyFont="1" applyFill="1" applyBorder="1" applyProtection="1">
      <protection locked="0"/>
    </xf>
    <xf numFmtId="0" fontId="36" fillId="5" borderId="16" xfId="0" applyFont="1" applyFill="1" applyBorder="1" applyProtection="1">
      <protection locked="0"/>
    </xf>
    <xf numFmtId="0" fontId="36" fillId="6" borderId="12" xfId="0" applyFont="1" applyFill="1" applyBorder="1"/>
    <xf numFmtId="0" fontId="36" fillId="6" borderId="0" xfId="0" applyFont="1" applyFill="1" applyBorder="1"/>
    <xf numFmtId="2" fontId="36" fillId="6" borderId="0" xfId="0" applyNumberFormat="1" applyFont="1" applyFill="1" applyBorder="1"/>
    <xf numFmtId="0" fontId="36" fillId="6" borderId="10" xfId="0" applyFont="1" applyFill="1" applyBorder="1"/>
    <xf numFmtId="0" fontId="36" fillId="6" borderId="12" xfId="0" applyFont="1" applyFill="1" applyBorder="1" applyProtection="1">
      <protection locked="0"/>
    </xf>
    <xf numFmtId="0" fontId="9" fillId="6" borderId="0" xfId="0" applyFont="1" applyFill="1" applyBorder="1" applyProtection="1">
      <protection locked="0"/>
    </xf>
    <xf numFmtId="0" fontId="36" fillId="6" borderId="0" xfId="0" applyFont="1" applyFill="1" applyBorder="1" applyProtection="1">
      <protection locked="0"/>
    </xf>
    <xf numFmtId="164" fontId="9" fillId="6" borderId="0" xfId="0" applyNumberFormat="1" applyFont="1" applyFill="1" applyBorder="1" applyProtection="1">
      <protection locked="0"/>
    </xf>
    <xf numFmtId="2" fontId="36" fillId="6" borderId="0" xfId="0" applyNumberFormat="1" applyFont="1" applyFill="1" applyBorder="1" applyProtection="1">
      <protection locked="0"/>
    </xf>
    <xf numFmtId="0" fontId="36" fillId="6" borderId="10" xfId="0" applyFont="1" applyFill="1" applyBorder="1" applyProtection="1">
      <protection locked="0"/>
    </xf>
    <xf numFmtId="0" fontId="8" fillId="6" borderId="12" xfId="0" applyFont="1" applyFill="1" applyBorder="1"/>
    <xf numFmtId="0" fontId="8" fillId="6" borderId="0" xfId="0" applyFont="1" applyFill="1" applyBorder="1"/>
    <xf numFmtId="2" fontId="8" fillId="6" borderId="0" xfId="0" applyNumberFormat="1" applyFont="1" applyFill="1" applyBorder="1"/>
    <xf numFmtId="0" fontId="8" fillId="6" borderId="10" xfId="0" applyFont="1" applyFill="1" applyBorder="1"/>
    <xf numFmtId="0" fontId="17" fillId="3" borderId="6" xfId="0" applyFont="1" applyFill="1" applyBorder="1" applyAlignment="1">
      <alignment horizontal="center" wrapText="1"/>
    </xf>
    <xf numFmtId="0" fontId="17" fillId="3" borderId="0" xfId="0" applyFont="1" applyFill="1" applyAlignment="1">
      <alignment horizontal="center"/>
    </xf>
    <xf numFmtId="0" fontId="17" fillId="3" borderId="5" xfId="0" applyFont="1" applyFill="1" applyBorder="1" applyAlignment="1">
      <alignment horizontal="center"/>
    </xf>
    <xf numFmtId="0" fontId="16" fillId="4" borderId="6" xfId="0" applyFont="1" applyFill="1" applyBorder="1"/>
    <xf numFmtId="0" fontId="16" fillId="4" borderId="0" xfId="0" applyFont="1" applyFill="1" applyAlignment="1">
      <alignment horizontal="left"/>
    </xf>
    <xf numFmtId="0" fontId="16" fillId="4" borderId="5" xfId="0" applyFont="1" applyFill="1" applyBorder="1" applyAlignment="1">
      <alignment horizontal="left"/>
    </xf>
    <xf numFmtId="0" fontId="13" fillId="4" borderId="6" xfId="0" applyFont="1" applyFill="1" applyBorder="1"/>
    <xf numFmtId="0" fontId="12" fillId="4" borderId="0" xfId="0" applyFont="1" applyFill="1"/>
    <xf numFmtId="0" fontId="12" fillId="4" borderId="5" xfId="0" applyFont="1" applyFill="1" applyBorder="1"/>
    <xf numFmtId="0" fontId="16" fillId="3" borderId="6" xfId="0" applyFont="1" applyFill="1" applyBorder="1" applyAlignment="1">
      <alignment horizontal="center"/>
    </xf>
    <xf numFmtId="0" fontId="16" fillId="3" borderId="0" xfId="0" applyFont="1" applyFill="1" applyAlignment="1">
      <alignment horizontal="center"/>
    </xf>
    <xf numFmtId="0" fontId="16"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5" xfId="0" applyFont="1" applyFill="1" applyBorder="1" applyAlignment="1">
      <alignment horizontal="center"/>
    </xf>
    <xf numFmtId="0" fontId="16" fillId="4" borderId="6" xfId="0" applyFont="1" applyFill="1" applyBorder="1" applyAlignment="1">
      <alignment horizontal="center"/>
    </xf>
    <xf numFmtId="0" fontId="16" fillId="4" borderId="0" xfId="0" applyFont="1" applyFill="1" applyAlignment="1">
      <alignment horizontal="center"/>
    </xf>
    <xf numFmtId="0" fontId="16" fillId="4" borderId="5" xfId="0" applyFont="1" applyFill="1" applyBorder="1" applyAlignment="1">
      <alignment horizontal="center"/>
    </xf>
    <xf numFmtId="0" fontId="12" fillId="4" borderId="6" xfId="0" applyFont="1" applyFill="1" applyBorder="1"/>
    <xf numFmtId="0" fontId="19" fillId="4" borderId="0" xfId="0" applyFont="1" applyFill="1"/>
    <xf numFmtId="0" fontId="12" fillId="4" borderId="0" xfId="0" applyFont="1" applyFill="1" applyAlignment="1">
      <alignment horizontal="right"/>
    </xf>
    <xf numFmtId="0" fontId="0" fillId="4" borderId="5" xfId="0" applyFill="1" applyBorder="1" applyAlignment="1">
      <alignment horizontal="right"/>
    </xf>
    <xf numFmtId="0" fontId="12" fillId="4" borderId="5" xfId="0" applyFont="1" applyFill="1" applyBorder="1" applyAlignment="1">
      <alignment horizontal="center"/>
    </xf>
    <xf numFmtId="0" fontId="12" fillId="2" borderId="20" xfId="0" applyFont="1" applyFill="1" applyBorder="1" applyAlignment="1" applyProtection="1">
      <alignment vertical="center"/>
      <protection locked="0"/>
    </xf>
    <xf numFmtId="43" fontId="12" fillId="2" borderId="1" xfId="1" applyFont="1" applyFill="1" applyBorder="1" applyAlignment="1" applyProtection="1">
      <alignment horizontal="center"/>
      <protection locked="0"/>
    </xf>
    <xf numFmtId="0" fontId="12" fillId="2" borderId="20" xfId="0" applyFont="1" applyFill="1" applyBorder="1" applyAlignment="1" applyProtection="1">
      <alignment horizontal="center"/>
      <protection locked="0"/>
    </xf>
    <xf numFmtId="0" fontId="12" fillId="2" borderId="21" xfId="0" applyFont="1" applyFill="1" applyBorder="1" applyAlignment="1" applyProtection="1">
      <alignment horizontal="center"/>
      <protection locked="0"/>
    </xf>
    <xf numFmtId="0" fontId="17" fillId="0" borderId="12" xfId="0" applyFont="1" applyFill="1" applyBorder="1" applyAlignment="1">
      <alignment vertical="center"/>
    </xf>
    <xf numFmtId="0" fontId="17" fillId="0" borderId="0" xfId="0" applyFont="1" applyFill="1" applyBorder="1" applyAlignment="1">
      <alignment vertical="center"/>
    </xf>
    <xf numFmtId="0" fontId="17" fillId="3" borderId="27" xfId="0" applyFont="1" applyFill="1" applyBorder="1" applyAlignment="1">
      <alignment vertical="center"/>
    </xf>
    <xf numFmtId="0" fontId="17" fillId="3" borderId="19" xfId="0" applyFont="1" applyFill="1" applyBorder="1" applyAlignment="1">
      <alignment vertical="center"/>
    </xf>
    <xf numFmtId="0" fontId="17" fillId="3" borderId="11" xfId="0" applyFont="1" applyFill="1" applyBorder="1" applyAlignment="1">
      <alignment vertical="center"/>
    </xf>
    <xf numFmtId="0" fontId="47" fillId="0" borderId="0" xfId="0" applyFont="1" applyAlignment="1">
      <alignment horizontal="center"/>
    </xf>
    <xf numFmtId="0" fontId="32" fillId="4" borderId="0" xfId="0" applyFont="1" applyFill="1" applyAlignment="1">
      <alignment horizontal="center" vertical="center"/>
    </xf>
    <xf numFmtId="0" fontId="7" fillId="3" borderId="0" xfId="0" applyFont="1" applyFill="1"/>
    <xf numFmtId="0" fontId="36" fillId="3" borderId="0" xfId="0" applyFont="1" applyFill="1"/>
    <xf numFmtId="0" fontId="32" fillId="3" borderId="0" xfId="0" applyFont="1" applyFill="1"/>
    <xf numFmtId="0" fontId="36" fillId="0" borderId="0" xfId="0" applyFont="1" applyAlignment="1">
      <alignment vertical="top"/>
    </xf>
    <xf numFmtId="0" fontId="9" fillId="0" borderId="0" xfId="0" applyFont="1" applyAlignment="1">
      <alignment vertical="top"/>
    </xf>
    <xf numFmtId="0" fontId="9" fillId="0" borderId="0" xfId="0" applyFont="1" applyAlignment="1">
      <alignment horizontal="center" vertical="top"/>
    </xf>
    <xf numFmtId="0" fontId="36" fillId="3" borderId="0" xfId="0" applyFont="1" applyFill="1" applyAlignment="1">
      <alignment vertical="top"/>
    </xf>
    <xf numFmtId="0" fontId="9" fillId="3" borderId="0" xfId="0" applyFont="1" applyFill="1" applyAlignment="1">
      <alignment horizontal="center" vertical="top"/>
    </xf>
    <xf numFmtId="0" fontId="36" fillId="0" borderId="0" xfId="0" applyFont="1"/>
    <xf numFmtId="0" fontId="49" fillId="0" borderId="0" xfId="2" applyFont="1" applyBorder="1" applyAlignment="1" applyProtection="1"/>
    <xf numFmtId="0" fontId="32" fillId="3" borderId="0" xfId="0" applyFont="1" applyFill="1" applyAlignment="1">
      <alignment vertical="top"/>
    </xf>
    <xf numFmtId="0" fontId="32" fillId="0" borderId="0" xfId="0" applyFont="1" applyAlignment="1">
      <alignment vertical="top"/>
    </xf>
    <xf numFmtId="0" fontId="48" fillId="0" borderId="0" xfId="0" applyFont="1" applyAlignment="1">
      <alignment vertical="top" wrapText="1"/>
    </xf>
    <xf numFmtId="0" fontId="48" fillId="0" borderId="0" xfId="0" applyFont="1" applyAlignment="1">
      <alignment vertical="top"/>
    </xf>
  </cellXfs>
  <cellStyles count="8">
    <cellStyle name="Comma" xfId="1" builtinId="3"/>
    <cellStyle name="Currency" xfId="7" builtinId="4"/>
    <cellStyle name="Hyperlink" xfId="2" builtinId="8"/>
    <cellStyle name="Hyperlink 2" xfId="3" xr:uid="{00000000-0005-0000-0000-000002000000}"/>
    <cellStyle name="Hyperlink 3" xfId="4" xr:uid="{00000000-0005-0000-0000-000003000000}"/>
    <cellStyle name="Normal" xfId="0" builtinId="0"/>
    <cellStyle name="Normal 2" xfId="5" xr:uid="{00000000-0005-0000-0000-000005000000}"/>
    <cellStyle name="Normal 3" xfId="6" xr:uid="{00000000-0005-0000-0000-000006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www.wsdot.wa.gov/publications/fulltext/projectdev/gspspdf/1-09.3.OPT2.FR1.PDF" TargetMode="External"/><Relationship Id="rId1" Type="http://schemas.openxmlformats.org/officeDocument/2006/relationships/hyperlink" Target="https://data.bls.gov/timeseries/WPUSISTEEL1?include_graphs=false&amp;output_type=column&amp;years_option=all_years" TargetMode="External"/></Relationships>
</file>

<file path=xl/drawings/drawing1.xml><?xml version="1.0" encoding="utf-8"?>
<xdr:wsDr xmlns:xdr="http://schemas.openxmlformats.org/drawingml/2006/spreadsheetDrawing" xmlns:a="http://schemas.openxmlformats.org/drawingml/2006/main">
  <xdr:twoCellAnchor>
    <xdr:from>
      <xdr:col>0</xdr:col>
      <xdr:colOff>22861</xdr:colOff>
      <xdr:row>39</xdr:row>
      <xdr:rowOff>99060</xdr:rowOff>
    </xdr:from>
    <xdr:to>
      <xdr:col>6</xdr:col>
      <xdr:colOff>563880</xdr:colOff>
      <xdr:row>43</xdr:row>
      <xdr:rowOff>167640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1" y="7776210"/>
          <a:ext cx="5522594" cy="83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CA</a:t>
          </a:r>
          <a:r>
            <a:rPr lang="en-US" sz="800" b="0" i="0" u="none" strike="noStrike" baseline="0">
              <a:solidFill>
                <a:schemeClr val="dk1"/>
              </a:solidFill>
              <a:latin typeface="Arial" panose="020B0604020202020204" pitchFamily="34" charset="0"/>
              <a:ea typeface="+mn-ea"/>
              <a:cs typeface="Arial" panose="020B0604020202020204" pitchFamily="34" charset="0"/>
            </a:rPr>
            <a:t> = Cost Adjustment, dollars</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MV</a:t>
          </a:r>
          <a:r>
            <a:rPr lang="en-US" sz="800" b="0" i="0" u="none" strike="noStrike" baseline="0">
              <a:solidFill>
                <a:schemeClr val="dk1"/>
              </a:solidFill>
              <a:latin typeface="Arial" panose="020B0604020202020204" pitchFamily="34" charset="0"/>
              <a:ea typeface="+mn-ea"/>
              <a:cs typeface="Arial" panose="020B0604020202020204" pitchFamily="34" charset="0"/>
            </a:rPr>
            <a:t> = Monthly Steel Materials Index Value from BLS for the month determined above</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BV</a:t>
          </a:r>
          <a:r>
            <a:rPr lang="en-US" sz="800" b="0" i="0" u="none" strike="noStrike" baseline="0">
              <a:solidFill>
                <a:schemeClr val="dk1"/>
              </a:solidFill>
              <a:latin typeface="Arial" panose="020B0604020202020204" pitchFamily="34" charset="0"/>
              <a:ea typeface="+mn-ea"/>
              <a:cs typeface="Arial" panose="020B0604020202020204" pitchFamily="34" charset="0"/>
            </a:rPr>
            <a:t> = Base Steel Materials Index Value taken as the most recent value published on  the BLS website</a:t>
          </a:r>
          <a:br>
            <a:rPr lang="en-US" sz="800" b="0" i="0" u="none" strike="noStrike" baseline="0">
              <a:solidFill>
                <a:schemeClr val="dk1"/>
              </a:solidFill>
              <a:latin typeface="Arial" panose="020B0604020202020204" pitchFamily="34" charset="0"/>
              <a:ea typeface="+mn-ea"/>
              <a:cs typeface="Arial" panose="020B0604020202020204" pitchFamily="34" charset="0"/>
            </a:rPr>
          </a:br>
          <a:r>
            <a:rPr lang="en-US" sz="800" b="0" i="0" u="none" strike="noStrike" baseline="0">
              <a:solidFill>
                <a:schemeClr val="dk1"/>
              </a:solidFill>
              <a:latin typeface="Arial" panose="020B0604020202020204" pitchFamily="34" charset="0"/>
              <a:ea typeface="+mn-ea"/>
              <a:cs typeface="Arial" panose="020B0604020202020204" pitchFamily="34" charset="0"/>
            </a:rPr>
            <a:t>           on the day of bid opening.</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ICB</a:t>
          </a:r>
          <a:r>
            <a:rPr lang="en-US" sz="800" b="0" i="0" u="none" strike="noStrike" baseline="0">
              <a:solidFill>
                <a:schemeClr val="dk1"/>
              </a:solidFill>
              <a:latin typeface="Arial" panose="020B0604020202020204" pitchFamily="34" charset="0"/>
              <a:ea typeface="+mn-ea"/>
              <a:cs typeface="Arial" panose="020B0604020202020204" pitchFamily="34" charset="0"/>
            </a:rPr>
            <a:t> = Initial Cost Basis of steel</a:t>
          </a:r>
        </a:p>
        <a:p>
          <a:r>
            <a:rPr lang="en-US" sz="800" b="0" i="0" u="none" strike="noStrike" baseline="0">
              <a:solidFill>
                <a:schemeClr val="dk1"/>
              </a:solidFill>
              <a:latin typeface="Arial" panose="020B0604020202020204" pitchFamily="34" charset="0"/>
              <a:ea typeface="+mn-ea"/>
              <a:cs typeface="Arial" panose="020B0604020202020204" pitchFamily="34" charset="0"/>
            </a:rPr>
            <a:t> </a:t>
          </a:r>
          <a:r>
            <a:rPr lang="en-US" sz="800" b="1" i="0" u="none" strike="noStrike" baseline="0">
              <a:solidFill>
                <a:schemeClr val="dk1"/>
              </a:solidFill>
              <a:latin typeface="Arial" panose="020B0604020202020204" pitchFamily="34" charset="0"/>
              <a:ea typeface="+mn-ea"/>
              <a:cs typeface="Arial" panose="020B0604020202020204" pitchFamily="34" charset="0"/>
            </a:rPr>
            <a:t>WS</a:t>
          </a:r>
          <a:r>
            <a:rPr lang="en-US" sz="800" b="0" i="0" u="none" strike="noStrike" baseline="0">
              <a:solidFill>
                <a:schemeClr val="dk1"/>
              </a:solidFill>
              <a:latin typeface="Arial" panose="020B0604020202020204" pitchFamily="34" charset="0"/>
              <a:ea typeface="+mn-ea"/>
              <a:cs typeface="Arial" panose="020B0604020202020204" pitchFamily="34" charset="0"/>
            </a:rPr>
            <a:t> = Weight of steel eligible for cost adjustment</a:t>
          </a:r>
          <a:endParaRPr lang="en-US" sz="800">
            <a:latin typeface="Arial" panose="020B0604020202020204" pitchFamily="34" charset="0"/>
            <a:cs typeface="Arial" panose="020B0604020202020204" pitchFamily="34" charset="0"/>
          </a:endParaRPr>
        </a:p>
      </xdr:txBody>
    </xdr:sp>
    <xdr:clientData/>
  </xdr:twoCellAnchor>
  <xdr:oneCellAnchor>
    <xdr:from>
      <xdr:col>0</xdr:col>
      <xdr:colOff>205740</xdr:colOff>
      <xdr:row>2</xdr:row>
      <xdr:rowOff>30481</xdr:rowOff>
    </xdr:from>
    <xdr:ext cx="2141220" cy="3505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5740" y="659131"/>
          <a:ext cx="2141220" cy="35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400" b="1">
              <a:solidFill>
                <a:schemeClr val="tx1"/>
              </a:solidFill>
              <a:effectLst/>
              <a:latin typeface="Arial" panose="020B0604020202020204" pitchFamily="34" charset="0"/>
              <a:ea typeface="+mn-ea"/>
              <a:cs typeface="Arial" panose="020B0604020202020204" pitchFamily="34" charset="0"/>
            </a:rPr>
            <a:t>Calculate Payment</a:t>
          </a:r>
          <a:br>
            <a:rPr lang="en-US" sz="1100" baseline="0">
              <a:solidFill>
                <a:schemeClr val="tx1"/>
              </a:solidFill>
              <a:effectLst/>
              <a:latin typeface="Arial" panose="020B0604020202020204" pitchFamily="34" charset="0"/>
              <a:ea typeface="+mn-ea"/>
              <a:cs typeface="Arial" panose="020B0604020202020204" pitchFamily="34" charset="0"/>
            </a:rPr>
          </a:br>
          <a:endParaRPr lang="en-US" sz="800" b="0" i="1" baseline="0">
            <a:solidFill>
              <a:schemeClr val="tx1"/>
            </a:solidFill>
            <a:effectLst/>
            <a:latin typeface="Arial" panose="020B0604020202020204" pitchFamily="34" charset="0"/>
            <a:ea typeface="+mn-ea"/>
            <a:cs typeface="Arial" panose="020B0604020202020204" pitchFamily="34" charset="0"/>
          </a:endParaRPr>
        </a:p>
        <a:p>
          <a:endParaRPr lang="en-US" sz="800">
            <a:latin typeface="Arial" panose="020B0604020202020204" pitchFamily="34" charset="0"/>
            <a:cs typeface="Arial" panose="020B0604020202020204" pitchFamily="34" charset="0"/>
          </a:endParaRPr>
        </a:p>
      </xdr:txBody>
    </xdr:sp>
    <xdr:clientData/>
  </xdr:oneCellAnchor>
  <xdr:oneCellAnchor>
    <xdr:from>
      <xdr:col>0</xdr:col>
      <xdr:colOff>28576</xdr:colOff>
      <xdr:row>5</xdr:row>
      <xdr:rowOff>43815</xdr:rowOff>
    </xdr:from>
    <xdr:ext cx="5570220" cy="141961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6" y="1253490"/>
          <a:ext cx="5570220" cy="141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0" i="0" u="none" strike="noStrike">
              <a:solidFill>
                <a:schemeClr val="tx1"/>
              </a:solidFill>
              <a:effectLst/>
              <a:latin typeface="Arial" panose="020B0604020202020204" pitchFamily="34" charset="0"/>
              <a:ea typeface="+mn-ea"/>
              <a:cs typeface="Arial" panose="020B0604020202020204" pitchFamily="34" charset="0"/>
            </a:rPr>
            <a:t>1. Enter Base Steel Materials Index Value (</a:t>
          </a:r>
          <a:r>
            <a:rPr lang="en-US" sz="1000" b="1" i="0" u="none" strike="noStrike">
              <a:solidFill>
                <a:schemeClr val="tx1"/>
              </a:solidFill>
              <a:effectLst/>
              <a:latin typeface="Arial" panose="020B0604020202020204" pitchFamily="34" charset="0"/>
              <a:ea typeface="+mn-ea"/>
              <a:cs typeface="Arial" panose="020B0604020202020204" pitchFamily="34" charset="0"/>
            </a:rPr>
            <a:t>BV</a:t>
          </a:r>
          <a:r>
            <a:rPr lang="en-US" sz="1000" b="0" i="0" u="none" strike="noStrike">
              <a:solidFill>
                <a:schemeClr val="tx1"/>
              </a:solidFill>
              <a:effectLst/>
              <a:latin typeface="Arial" panose="020B0604020202020204" pitchFamily="34" charset="0"/>
              <a:ea typeface="+mn-ea"/>
              <a:cs typeface="Arial" panose="020B0604020202020204" pitchFamily="34" charset="0"/>
            </a:rPr>
            <a:t>) at the beginning of the project. </a:t>
          </a:r>
        </a:p>
        <a:p>
          <a:r>
            <a:rPr lang="en-US" sz="1000" b="0" i="0" u="none" strike="noStrike">
              <a:solidFill>
                <a:schemeClr val="tx1"/>
              </a:solidFill>
              <a:effectLst/>
              <a:latin typeface="Arial" panose="020B0604020202020204" pitchFamily="34" charset="0"/>
              <a:ea typeface="+mn-ea"/>
              <a:cs typeface="Arial" panose="020B0604020202020204" pitchFamily="34" charset="0"/>
            </a:rPr>
            <a:t>    ( </a:t>
          </a:r>
          <a:r>
            <a:rPr lang="en-US" sz="1000" b="0" i="1" u="none" strike="noStrike">
              <a:solidFill>
                <a:schemeClr val="tx1"/>
              </a:solidFill>
              <a:effectLst/>
              <a:latin typeface="Arial" panose="020B0604020202020204" pitchFamily="34" charset="0"/>
              <a:ea typeface="+mn-ea"/>
              <a:cs typeface="Arial" panose="020B0604020202020204" pitchFamily="34" charset="0"/>
            </a:rPr>
            <a:t>This</a:t>
          </a:r>
          <a:r>
            <a:rPr lang="en-US" sz="1000" b="0" i="1" u="none" strike="noStrike" baseline="0">
              <a:solidFill>
                <a:schemeClr val="tx1"/>
              </a:solidFill>
              <a:effectLst/>
              <a:latin typeface="Arial" panose="020B0604020202020204" pitchFamily="34" charset="0"/>
              <a:ea typeface="+mn-ea"/>
              <a:cs typeface="Arial" panose="020B0604020202020204" pitchFamily="34" charset="0"/>
            </a:rPr>
            <a:t> Number Does NOT get revised</a:t>
          </a:r>
          <a:r>
            <a:rPr lang="en-US" sz="1000" b="0" i="1" u="none" strike="noStrike">
              <a:solidFill>
                <a:schemeClr val="tx1"/>
              </a:solidFill>
              <a:effectLst/>
              <a:latin typeface="Arial" panose="020B0604020202020204" pitchFamily="34" charset="0"/>
              <a:ea typeface="+mn-ea"/>
              <a:cs typeface="Arial" panose="020B0604020202020204" pitchFamily="34" charset="0"/>
            </a:rPr>
            <a:t> </a:t>
          </a:r>
          <a:r>
            <a:rPr lang="en-US" sz="1000" b="0" i="0" u="none" strike="noStrike">
              <a:solidFill>
                <a:schemeClr val="tx1"/>
              </a:solidFill>
              <a:effectLst/>
              <a:latin typeface="Arial" panose="020B0604020202020204" pitchFamily="34" charset="0"/>
              <a:ea typeface="+mn-ea"/>
              <a:cs typeface="Arial" panose="020B0604020202020204" pitchFamily="34" charset="0"/>
            </a:rPr>
            <a:t>)</a:t>
          </a:r>
          <a:r>
            <a:rPr lang="en-US" sz="1000">
              <a:latin typeface="Arial" panose="020B0604020202020204" pitchFamily="34" charset="0"/>
              <a:cs typeface="Arial" panose="020B0604020202020204" pitchFamily="34" charset="0"/>
            </a:rPr>
            <a:t> </a:t>
          </a:r>
          <a:br>
            <a:rPr lang="en-US" sz="1000">
              <a:latin typeface="Arial" panose="020B0604020202020204" pitchFamily="34" charset="0"/>
              <a:cs typeface="Arial" panose="020B0604020202020204" pitchFamily="34" charset="0"/>
            </a:rPr>
          </a:br>
          <a:endParaRPr lang="en-US" sz="1000">
            <a:latin typeface="Arial" panose="020B0604020202020204" pitchFamily="34" charset="0"/>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2. Enter the Monthly Steel Materials Index Value (</a:t>
          </a:r>
          <a:r>
            <a:rPr lang="en-US" sz="1000" b="1" i="0" u="none" strike="noStrike">
              <a:solidFill>
                <a:schemeClr val="tx1"/>
              </a:solidFill>
              <a:effectLst/>
              <a:latin typeface="Arial" panose="020B0604020202020204" pitchFamily="34" charset="0"/>
              <a:ea typeface="+mn-ea"/>
              <a:cs typeface="Arial" panose="020B0604020202020204" pitchFamily="34" charset="0"/>
            </a:rPr>
            <a:t>MV</a:t>
          </a:r>
          <a:r>
            <a:rPr lang="en-US" sz="1000" b="0" i="0" u="none" strike="noStrike">
              <a:solidFill>
                <a:schemeClr val="tx1"/>
              </a:solidFill>
              <a:effectLst/>
              <a:latin typeface="Arial" panose="020B0604020202020204" pitchFamily="34" charset="0"/>
              <a:ea typeface="+mn-ea"/>
              <a:cs typeface="Arial" panose="020B0604020202020204" pitchFamily="34" charset="0"/>
            </a:rPr>
            <a:t>) each month when preparing that months</a:t>
          </a:r>
          <a:br>
            <a:rPr lang="en-US" sz="1000" b="0" i="0" u="none" strike="noStrike">
              <a:solidFill>
                <a:schemeClr val="tx1"/>
              </a:solidFill>
              <a:effectLst/>
              <a:latin typeface="Arial" panose="020B0604020202020204" pitchFamily="34" charset="0"/>
              <a:ea typeface="+mn-ea"/>
              <a:cs typeface="Arial" panose="020B0604020202020204" pitchFamily="34" charset="0"/>
            </a:rPr>
          </a:br>
          <a:r>
            <a:rPr lang="en-US" sz="1000" b="0" i="0" u="none" strike="noStrike">
              <a:solidFill>
                <a:schemeClr val="tx1"/>
              </a:solidFill>
              <a:effectLst/>
              <a:latin typeface="Arial" panose="020B0604020202020204" pitchFamily="34" charset="0"/>
              <a:ea typeface="+mn-ea"/>
              <a:cs typeface="Arial" panose="020B0604020202020204" pitchFamily="34" charset="0"/>
            </a:rPr>
            <a:t>    Progress Estimate.</a:t>
          </a:r>
          <a:r>
            <a:rPr lang="en-US" sz="1000">
              <a:latin typeface="Arial" panose="020B0604020202020204" pitchFamily="34" charset="0"/>
              <a:cs typeface="Arial" panose="020B0604020202020204" pitchFamily="34" charset="0"/>
            </a:rPr>
            <a:t> </a:t>
          </a:r>
        </a:p>
        <a:p>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This sheet will calculate the dollars of PAYMENT</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or </a:t>
          </a:r>
          <a:r>
            <a:rPr lang="en-US" sz="1000" b="0" i="0" u="none" strike="noStrike">
              <a:solidFill>
                <a:schemeClr val="tx1"/>
              </a:solidFill>
              <a:effectLst/>
              <a:latin typeface="Arial" panose="020B0604020202020204" pitchFamily="34" charset="0"/>
              <a:ea typeface="+mn-ea"/>
              <a:cs typeface="Arial" panose="020B0604020202020204" pitchFamily="34" charset="0"/>
            </a:rPr>
            <a:t>CREDIT</a:t>
          </a:r>
          <a:r>
            <a:rPr lang="en-US" sz="1000" b="0" i="0" u="none" strike="noStrike" baseline="0">
              <a:solidFill>
                <a:schemeClr val="tx1"/>
              </a:solidFill>
              <a:effectLst/>
              <a:latin typeface="Arial" panose="020B0604020202020204" pitchFamily="34" charset="0"/>
              <a:ea typeface="+mn-ea"/>
              <a:cs typeface="Arial" panose="020B0604020202020204" pitchFamily="34" charset="0"/>
            </a:rPr>
            <a:t> </a:t>
          </a:r>
          <a:endParaRPr lang="en-US" sz="1000" b="0" i="0" u="none" strike="noStrike">
            <a:solidFill>
              <a:schemeClr val="tx1"/>
            </a:solidFill>
            <a:effectLst/>
            <a:latin typeface="Arial" panose="020B0604020202020204" pitchFamily="34" charset="0"/>
            <a:ea typeface="+mn-ea"/>
            <a:cs typeface="Arial" panose="020B0604020202020204" pitchFamily="34" charset="0"/>
          </a:endParaRPr>
        </a:p>
        <a:p>
          <a:r>
            <a:rPr lang="en-US" sz="1000" b="0" i="0" u="none" strike="noStrike">
              <a:solidFill>
                <a:schemeClr val="tx1"/>
              </a:solidFill>
              <a:effectLst/>
              <a:latin typeface="Arial" panose="020B0604020202020204" pitchFamily="34" charset="0"/>
              <a:ea typeface="+mn-ea"/>
              <a:cs typeface="Arial" panose="020B0604020202020204" pitchFamily="34" charset="0"/>
            </a:rPr>
            <a:t>This is the amount of adjustment to be paid for the month.</a:t>
          </a:r>
          <a:r>
            <a:rPr lang="en-US" sz="1000">
              <a:latin typeface="Arial" panose="020B0604020202020204" pitchFamily="34" charset="0"/>
              <a:cs typeface="Arial" panose="020B0604020202020204" pitchFamily="34" charset="0"/>
            </a:rPr>
            <a:t> </a:t>
          </a:r>
          <a:br>
            <a:rPr lang="en-US" sz="1000">
              <a:latin typeface="Arial" panose="020B0604020202020204" pitchFamily="34" charset="0"/>
              <a:cs typeface="Arial" panose="020B0604020202020204" pitchFamily="34" charset="0"/>
            </a:rPr>
          </a:br>
          <a:r>
            <a:rPr lang="en-US" sz="1000" b="1" i="1" u="none" strike="noStrike">
              <a:solidFill>
                <a:schemeClr val="tx1"/>
              </a:solidFill>
              <a:effectLst/>
              <a:latin typeface="Arial" panose="020B0604020202020204" pitchFamily="34" charset="0"/>
              <a:ea typeface="+mn-ea"/>
              <a:cs typeface="Arial" panose="020B0604020202020204" pitchFamily="34" charset="0"/>
            </a:rPr>
            <a:t>Note: Only those items included in the contract provisions are eligible for adjustment.</a:t>
          </a:r>
          <a:r>
            <a:rPr lang="en-US" sz="1000" i="1">
              <a:latin typeface="Arial" panose="020B0604020202020204" pitchFamily="34" charset="0"/>
              <a:cs typeface="Arial" panose="020B0604020202020204" pitchFamily="34" charset="0"/>
            </a:rPr>
            <a:t> </a:t>
          </a:r>
        </a:p>
      </xdr:txBody>
    </xdr:sp>
    <xdr:clientData/>
  </xdr:oneCellAnchor>
  <xdr:oneCellAnchor>
    <xdr:from>
      <xdr:col>0</xdr:col>
      <xdr:colOff>163830</xdr:colOff>
      <xdr:row>32</xdr:row>
      <xdr:rowOff>131443</xdr:rowOff>
    </xdr:from>
    <xdr:ext cx="4684395" cy="1124667"/>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3830" y="6475093"/>
          <a:ext cx="4684395"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1" i="0" baseline="0">
              <a:solidFill>
                <a:schemeClr val="tx1"/>
              </a:solidFill>
              <a:effectLst/>
              <a:latin typeface="Arial" panose="020B0604020202020204" pitchFamily="34" charset="0"/>
              <a:ea typeface="+mn-ea"/>
              <a:cs typeface="Arial" panose="020B0604020202020204" pitchFamily="34" charset="0"/>
            </a:rPr>
            <a:t>How is the Steel Cost Adjustment determined ?</a:t>
          </a:r>
          <a:br>
            <a:rPr lang="en-US" sz="1000" b="0" i="0" baseline="0">
              <a:solidFill>
                <a:schemeClr val="tx1"/>
              </a:solidFill>
              <a:effectLst/>
              <a:latin typeface="Arial" panose="020B0604020202020204" pitchFamily="34" charset="0"/>
              <a:ea typeface="+mn-ea"/>
              <a:cs typeface="Arial" panose="020B0604020202020204" pitchFamily="34" charset="0"/>
            </a:rPr>
          </a:b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1. If the MV is within ten-percent of the BV, there will be no adjustment.</a:t>
          </a:r>
          <a:br>
            <a:rPr lang="en-US" sz="1000" b="0" i="0" baseline="0">
              <a:solidFill>
                <a:schemeClr val="tx1"/>
              </a:solidFill>
              <a:effectLst/>
              <a:latin typeface="Arial" panose="020B0604020202020204" pitchFamily="34" charset="0"/>
              <a:ea typeface="+mn-ea"/>
              <a:cs typeface="Arial" panose="020B0604020202020204" pitchFamily="34" charset="0"/>
            </a:rPr>
          </a:br>
          <a:r>
            <a:rPr lang="en-US" sz="1000" b="0" i="0" baseline="0">
              <a:solidFill>
                <a:schemeClr val="tx1"/>
              </a:solidFill>
              <a:effectLst/>
              <a:latin typeface="Arial" panose="020B0604020202020204" pitchFamily="34" charset="0"/>
              <a:ea typeface="+mn-ea"/>
              <a:cs typeface="Arial" panose="020B0604020202020204" pitchFamily="34" charset="0"/>
            </a:rPr>
            <a:t> 2. If the MV is more than 110-percent of the BV, then:</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CA = (((MV - BV) ÷ BV) - 0.10) × (ICB × WS)</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3. If the MV is less than 90-percent of the BV, then</a:t>
          </a:r>
          <a:endParaRPr lang="en-US" sz="1000">
            <a:effectLst/>
            <a:latin typeface="Arial" panose="020B0604020202020204" pitchFamily="34" charset="0"/>
            <a:cs typeface="Arial" panose="020B0604020202020204" pitchFamily="34" charset="0"/>
          </a:endParaRPr>
        </a:p>
        <a:p>
          <a:r>
            <a:rPr lang="en-US" sz="1000" b="0" i="0" baseline="0">
              <a:solidFill>
                <a:schemeClr val="tx1"/>
              </a:solidFill>
              <a:effectLst/>
              <a:latin typeface="Arial" panose="020B0604020202020204" pitchFamily="34" charset="0"/>
              <a:ea typeface="+mn-ea"/>
              <a:cs typeface="Arial" panose="020B0604020202020204" pitchFamily="34" charset="0"/>
            </a:rPr>
            <a:t>                                                     CA = (((MV - BV) ÷ BV) + 0.10) × (ICB × WS)</a:t>
          </a:r>
          <a:endParaRPr lang="en-US" sz="1000">
            <a:latin typeface="Arial" panose="020B0604020202020204" pitchFamily="34" charset="0"/>
            <a:cs typeface="Arial" panose="020B0604020202020204" pitchFamily="34" charset="0"/>
          </a:endParaRPr>
        </a:p>
      </xdr:txBody>
    </xdr:sp>
    <xdr:clientData/>
  </xdr:oneCellAnchor>
  <xdr:twoCellAnchor editAs="oneCell">
    <xdr:from>
      <xdr:col>2</xdr:col>
      <xdr:colOff>32862</xdr:colOff>
      <xdr:row>23</xdr:row>
      <xdr:rowOff>35719</xdr:rowOff>
    </xdr:from>
    <xdr:to>
      <xdr:col>4</xdr:col>
      <xdr:colOff>60960</xdr:colOff>
      <xdr:row>24</xdr:row>
      <xdr:rowOff>117634</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2061687" y="4636294"/>
          <a:ext cx="1809273" cy="243840"/>
        </a:xfrm>
        <a:prstGeom prst="rect">
          <a:avLst/>
        </a:prstGeom>
        <a:solidFill>
          <a:schemeClr val="bg2">
            <a:lumMod val="75000"/>
          </a:schemeClr>
        </a:solidFill>
        <a:ln>
          <a:solidFill>
            <a:schemeClr val="accent3">
              <a:lumMod val="5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100" b="1"/>
            <a:t>WPUSISTEEL1</a:t>
          </a:r>
        </a:p>
      </xdr:txBody>
    </xdr:sp>
    <xdr:clientData fPrintsWithSheet="0"/>
  </xdr:twoCellAnchor>
  <xdr:twoCellAnchor editAs="oneCell">
    <xdr:from>
      <xdr:col>3</xdr:col>
      <xdr:colOff>312420</xdr:colOff>
      <xdr:row>2</xdr:row>
      <xdr:rowOff>83820</xdr:rowOff>
    </xdr:from>
    <xdr:to>
      <xdr:col>6</xdr:col>
      <xdr:colOff>300990</xdr:colOff>
      <xdr:row>3</xdr:row>
      <xdr:rowOff>158115</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3522345" y="712470"/>
          <a:ext cx="1817370" cy="236220"/>
        </a:xfrm>
        <a:prstGeom prst="rect">
          <a:avLst/>
        </a:prstGeom>
        <a:solidFill>
          <a:schemeClr val="bg2">
            <a:lumMod val="75000"/>
          </a:schemeClr>
        </a:solidFill>
        <a:ln>
          <a:solidFill>
            <a:schemeClr val="accent3">
              <a:lumMod val="50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100" b="1" i="0" baseline="0">
              <a:solidFill>
                <a:schemeClr val="dk1"/>
              </a:solidFill>
              <a:effectLst/>
              <a:latin typeface="+mn-lt"/>
              <a:ea typeface="+mn-ea"/>
              <a:cs typeface="+mn-cs"/>
            </a:rPr>
            <a:t>GSP 1-09.3.OPT2.FR1</a:t>
          </a:r>
          <a:endParaRPr lang="en-US" sz="1100" b="1" i="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ia.gov/petroleum/gasdiesel/" TargetMode="External"/><Relationship Id="rId1" Type="http://schemas.openxmlformats.org/officeDocument/2006/relationships/hyperlink" Target="http://www.eia.gov/petroleum/gasdiese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ia.gov/petroleum/gasdiese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wsdot.wa.gov/biz/construction/pdf/referencecost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wsdot.wa.gov/Business/Construction/AsphaltBinderReferenceCost.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wsdot.wa.gov/biz/construction/pdf/referencecost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4"/>
  <sheetViews>
    <sheetView showGridLines="0" tabSelected="1" zoomScale="110" zoomScaleNormal="110" workbookViewId="0">
      <selection activeCell="A2" sqref="A2:G2"/>
    </sheetView>
  </sheetViews>
  <sheetFormatPr defaultColWidth="0" defaultRowHeight="12.75" x14ac:dyDescent="0.2"/>
  <cols>
    <col min="1" max="1" width="4.140625" customWidth="1"/>
    <col min="2" max="2" width="26.28515625" customWidth="1"/>
    <col min="3" max="3" width="17.5703125" customWidth="1"/>
    <col min="4" max="7" width="9.140625" customWidth="1"/>
    <col min="8" max="8" width="1.7109375" customWidth="1"/>
    <col min="9" max="10" width="9.140625" hidden="1" customWidth="1"/>
  </cols>
  <sheetData>
    <row r="1" spans="1:8" ht="15" x14ac:dyDescent="0.2">
      <c r="A1" s="26" t="s">
        <v>70</v>
      </c>
      <c r="B1" s="27"/>
      <c r="C1" s="27"/>
      <c r="D1" s="27"/>
      <c r="E1" s="27"/>
      <c r="F1" s="27"/>
      <c r="G1" s="27"/>
      <c r="H1" s="13"/>
    </row>
    <row r="2" spans="1:8" ht="20.25" x14ac:dyDescent="0.3">
      <c r="A2" s="263" t="s">
        <v>71</v>
      </c>
      <c r="B2" s="264"/>
      <c r="C2" s="264"/>
      <c r="D2" s="264"/>
      <c r="E2" s="264"/>
      <c r="F2" s="264"/>
      <c r="G2" s="264"/>
      <c r="H2" s="265"/>
    </row>
    <row r="3" spans="1:8" ht="15" x14ac:dyDescent="0.2">
      <c r="A3" s="12"/>
      <c r="B3" s="10"/>
      <c r="C3" s="10"/>
      <c r="D3" s="14"/>
      <c r="E3" s="10"/>
      <c r="F3" s="10"/>
      <c r="G3" s="10"/>
      <c r="H3" s="11"/>
    </row>
    <row r="4" spans="1:8" ht="15" x14ac:dyDescent="0.2">
      <c r="A4" s="12"/>
      <c r="B4" s="10"/>
      <c r="C4" s="10"/>
      <c r="D4" s="10"/>
      <c r="E4" s="10"/>
      <c r="F4" s="10"/>
      <c r="G4" s="10"/>
      <c r="H4" s="11"/>
    </row>
    <row r="5" spans="1:8" ht="15.75" x14ac:dyDescent="0.25">
      <c r="A5" s="266"/>
      <c r="B5" s="267" t="s">
        <v>72</v>
      </c>
      <c r="C5" s="267"/>
      <c r="D5" s="267"/>
      <c r="E5" s="267"/>
      <c r="F5" s="267"/>
      <c r="G5" s="267"/>
      <c r="H5" s="268"/>
    </row>
    <row r="6" spans="1:8" ht="15" x14ac:dyDescent="0.2">
      <c r="A6" s="269"/>
      <c r="B6" s="270"/>
      <c r="C6" s="270"/>
      <c r="D6" s="270"/>
      <c r="E6" s="270"/>
      <c r="F6" s="270"/>
      <c r="G6" s="270"/>
      <c r="H6" s="271"/>
    </row>
    <row r="7" spans="1:8" ht="15" x14ac:dyDescent="0.2">
      <c r="A7" s="269"/>
      <c r="B7" s="270"/>
      <c r="C7" s="270"/>
      <c r="D7" s="270"/>
      <c r="E7" s="270"/>
      <c r="F7" s="270"/>
      <c r="G7" s="270"/>
      <c r="H7" s="271"/>
    </row>
    <row r="8" spans="1:8" ht="15" x14ac:dyDescent="0.2">
      <c r="A8" s="269"/>
      <c r="B8" s="270"/>
      <c r="C8" s="270"/>
      <c r="D8" s="270"/>
      <c r="E8" s="270"/>
      <c r="F8" s="270"/>
      <c r="G8" s="270"/>
      <c r="H8" s="271"/>
    </row>
    <row r="9" spans="1:8" ht="15" x14ac:dyDescent="0.2">
      <c r="A9" s="269"/>
      <c r="B9" s="270"/>
      <c r="C9" s="270"/>
      <c r="D9" s="270"/>
      <c r="E9" s="270"/>
      <c r="F9" s="270"/>
      <c r="G9" s="270"/>
      <c r="H9" s="271"/>
    </row>
    <row r="10" spans="1:8" ht="15" x14ac:dyDescent="0.2">
      <c r="A10" s="269"/>
      <c r="B10" s="270"/>
      <c r="C10" s="270"/>
      <c r="D10" s="270"/>
      <c r="E10" s="270"/>
      <c r="F10" s="270"/>
      <c r="G10" s="270"/>
      <c r="H10" s="271"/>
    </row>
    <row r="11" spans="1:8" ht="15" x14ac:dyDescent="0.2">
      <c r="A11" s="269"/>
      <c r="B11" s="270"/>
      <c r="C11" s="270"/>
      <c r="D11" s="270"/>
      <c r="E11" s="270"/>
      <c r="F11" s="270"/>
      <c r="G11" s="270"/>
      <c r="H11" s="271"/>
    </row>
    <row r="12" spans="1:8" ht="15" x14ac:dyDescent="0.2">
      <c r="A12" s="269"/>
      <c r="B12" s="270"/>
      <c r="C12" s="270"/>
      <c r="D12" s="270"/>
      <c r="E12" s="270"/>
      <c r="F12" s="270"/>
      <c r="G12" s="270"/>
      <c r="H12" s="271"/>
    </row>
    <row r="13" spans="1:8" ht="15" x14ac:dyDescent="0.2">
      <c r="A13" s="269"/>
      <c r="B13" s="270"/>
      <c r="C13" s="270"/>
      <c r="D13" s="270"/>
      <c r="E13" s="270"/>
      <c r="F13" s="270"/>
      <c r="G13" s="270"/>
      <c r="H13" s="271"/>
    </row>
    <row r="14" spans="1:8" ht="15.75" x14ac:dyDescent="0.25">
      <c r="A14" s="272" t="s">
        <v>73</v>
      </c>
      <c r="B14" s="273"/>
      <c r="C14" s="273"/>
      <c r="D14" s="273"/>
      <c r="E14" s="273"/>
      <c r="F14" s="273"/>
      <c r="G14" s="273"/>
      <c r="H14" s="274"/>
    </row>
    <row r="15" spans="1:8" ht="15.75" x14ac:dyDescent="0.25">
      <c r="A15" s="278"/>
      <c r="B15" s="279"/>
      <c r="C15" s="279"/>
      <c r="D15" s="279"/>
      <c r="E15" s="279"/>
      <c r="F15" s="279"/>
      <c r="G15" s="279"/>
      <c r="H15" s="280"/>
    </row>
    <row r="16" spans="1:8" x14ac:dyDescent="0.2">
      <c r="A16" s="281"/>
      <c r="B16" s="282" t="s">
        <v>74</v>
      </c>
      <c r="C16" s="282" t="s">
        <v>75</v>
      </c>
      <c r="D16" s="283" t="s">
        <v>76</v>
      </c>
      <c r="E16" s="284"/>
      <c r="F16" s="288"/>
      <c r="G16" s="289"/>
      <c r="H16" s="285"/>
    </row>
    <row r="17" spans="1:8" ht="15" x14ac:dyDescent="0.2">
      <c r="A17" s="269"/>
      <c r="B17" s="286"/>
      <c r="C17" s="287"/>
      <c r="D17" s="283" t="s">
        <v>77</v>
      </c>
      <c r="E17" s="284"/>
      <c r="F17" s="288"/>
      <c r="G17" s="289"/>
      <c r="H17" s="271"/>
    </row>
    <row r="18" spans="1:8" ht="15" x14ac:dyDescent="0.2">
      <c r="A18" s="269"/>
      <c r="B18" s="286"/>
      <c r="C18" s="287"/>
      <c r="D18" s="270"/>
      <c r="E18" s="270"/>
      <c r="F18" s="270"/>
      <c r="G18" s="270"/>
      <c r="H18" s="271"/>
    </row>
    <row r="19" spans="1:8" ht="15" x14ac:dyDescent="0.2">
      <c r="A19" s="269"/>
      <c r="B19" s="286"/>
      <c r="C19" s="287"/>
      <c r="D19" s="270"/>
      <c r="E19" s="270"/>
      <c r="F19" s="270"/>
      <c r="G19" s="270"/>
      <c r="H19" s="271"/>
    </row>
    <row r="20" spans="1:8" ht="15" x14ac:dyDescent="0.2">
      <c r="A20" s="269"/>
      <c r="B20" s="286"/>
      <c r="C20" s="287"/>
      <c r="D20" s="270"/>
      <c r="E20" s="270"/>
      <c r="F20" s="270"/>
      <c r="G20" s="270"/>
      <c r="H20" s="271"/>
    </row>
    <row r="21" spans="1:8" ht="15" x14ac:dyDescent="0.2">
      <c r="A21" s="269"/>
      <c r="B21" s="286"/>
      <c r="C21" s="287"/>
      <c r="D21" s="270"/>
      <c r="E21" s="270"/>
      <c r="F21" s="270"/>
      <c r="G21" s="270"/>
      <c r="H21" s="271"/>
    </row>
    <row r="22" spans="1:8" ht="15" x14ac:dyDescent="0.2">
      <c r="A22" s="269"/>
      <c r="B22" s="270"/>
      <c r="C22" s="270"/>
      <c r="D22" s="270"/>
      <c r="E22" s="270"/>
      <c r="F22" s="270"/>
      <c r="G22" s="270"/>
      <c r="H22" s="271"/>
    </row>
    <row r="23" spans="1:8" ht="18" x14ac:dyDescent="0.25">
      <c r="A23" s="275" t="s">
        <v>78</v>
      </c>
      <c r="B23" s="276"/>
      <c r="C23" s="276"/>
      <c r="D23" s="276"/>
      <c r="E23" s="276"/>
      <c r="F23" s="276"/>
      <c r="G23" s="276"/>
      <c r="H23" s="277"/>
    </row>
    <row r="24" spans="1:8" ht="18" x14ac:dyDescent="0.25">
      <c r="A24" s="12"/>
      <c r="B24" s="15" t="s">
        <v>79</v>
      </c>
      <c r="C24" s="16"/>
      <c r="D24" s="16"/>
      <c r="E24" s="16"/>
      <c r="F24" s="16"/>
      <c r="G24" s="16"/>
      <c r="H24" s="17"/>
    </row>
    <row r="25" spans="1:8" ht="18.75" thickBot="1" x14ac:dyDescent="0.3">
      <c r="A25" s="12"/>
      <c r="B25" s="18"/>
      <c r="C25" s="16"/>
      <c r="D25" s="16"/>
      <c r="E25" s="16"/>
      <c r="F25" s="16"/>
      <c r="G25" s="16"/>
      <c r="H25" s="17"/>
    </row>
    <row r="26" spans="1:8" ht="16.5" thickBot="1" x14ac:dyDescent="0.3">
      <c r="A26" s="12"/>
      <c r="B26" s="39" t="s">
        <v>80</v>
      </c>
      <c r="C26" s="40"/>
      <c r="D26" s="40"/>
      <c r="E26" s="43"/>
      <c r="F26" s="44"/>
      <c r="G26" s="19"/>
      <c r="H26" s="20"/>
    </row>
    <row r="27" spans="1:8" ht="16.5" thickBot="1" x14ac:dyDescent="0.3">
      <c r="A27" s="12"/>
      <c r="B27" s="41" t="s">
        <v>81</v>
      </c>
      <c r="C27" s="42"/>
      <c r="D27" s="42"/>
      <c r="E27" s="45"/>
      <c r="F27" s="46"/>
      <c r="G27" s="10"/>
      <c r="H27" s="11"/>
    </row>
    <row r="28" spans="1:8" ht="16.5" thickBot="1" x14ac:dyDescent="0.3">
      <c r="A28" s="12"/>
      <c r="B28" s="41" t="s">
        <v>82</v>
      </c>
      <c r="C28" s="42"/>
      <c r="D28" s="42"/>
      <c r="E28" s="45"/>
      <c r="F28" s="46"/>
      <c r="G28" s="10"/>
      <c r="H28" s="11"/>
    </row>
    <row r="29" spans="1:8" ht="16.5" thickBot="1" x14ac:dyDescent="0.3">
      <c r="A29" s="12"/>
      <c r="B29" s="41" t="s">
        <v>83</v>
      </c>
      <c r="C29" s="42"/>
      <c r="D29" s="42"/>
      <c r="E29" s="47">
        <f>SUM(C17:C21)</f>
        <v>0</v>
      </c>
      <c r="F29" s="48"/>
      <c r="G29" s="10"/>
      <c r="H29" s="11"/>
    </row>
    <row r="30" spans="1:8" ht="15.75" thickBot="1" x14ac:dyDescent="0.25">
      <c r="A30" s="12"/>
      <c r="B30" s="51" t="s">
        <v>84</v>
      </c>
      <c r="C30" s="51"/>
      <c r="D30" s="10"/>
      <c r="E30" s="49" t="e">
        <f>IF(E28&gt;=(E27*1.1),(((E28-E27)/E27)-0.1)*(E26*E29),IF(E28&lt;=(E27*0.9),(((E28-E27)/E27)+0.1)*(E26*E29),0))</f>
        <v>#DIV/0!</v>
      </c>
      <c r="F30" s="50"/>
      <c r="G30" s="10"/>
      <c r="H30" s="11"/>
    </row>
    <row r="31" spans="1:8" ht="15.75" thickBot="1" x14ac:dyDescent="0.25">
      <c r="A31" s="12"/>
      <c r="B31" s="52"/>
      <c r="C31" s="52"/>
      <c r="D31" s="39"/>
      <c r="E31" s="49"/>
      <c r="F31" s="50"/>
      <c r="G31" s="10"/>
      <c r="H31" s="11"/>
    </row>
    <row r="32" spans="1:8" ht="15" x14ac:dyDescent="0.2">
      <c r="A32" s="12"/>
      <c r="B32" s="10"/>
      <c r="C32" s="10"/>
      <c r="D32" s="10"/>
      <c r="E32" s="10"/>
      <c r="F32" s="10"/>
      <c r="G32" s="10"/>
      <c r="H32" s="11"/>
    </row>
    <row r="33" spans="1:8" ht="15" x14ac:dyDescent="0.2">
      <c r="A33" s="12"/>
      <c r="B33" s="10"/>
      <c r="C33" s="10"/>
      <c r="D33" s="10"/>
      <c r="E33" s="10"/>
      <c r="F33" s="10"/>
      <c r="G33" s="10"/>
      <c r="H33" s="11"/>
    </row>
    <row r="34" spans="1:8" ht="15" x14ac:dyDescent="0.2">
      <c r="A34" s="12"/>
      <c r="B34" s="10"/>
      <c r="C34" s="10"/>
      <c r="D34" s="10"/>
      <c r="E34" s="10"/>
      <c r="F34" s="10"/>
      <c r="G34" s="10"/>
      <c r="H34" s="11"/>
    </row>
    <row r="35" spans="1:8" ht="15" x14ac:dyDescent="0.2">
      <c r="A35" s="12"/>
      <c r="B35" s="10"/>
      <c r="C35" s="10"/>
      <c r="D35" s="10"/>
      <c r="E35" s="10"/>
      <c r="F35" s="10"/>
      <c r="G35" s="10"/>
      <c r="H35" s="11"/>
    </row>
    <row r="36" spans="1:8" ht="15" x14ac:dyDescent="0.2">
      <c r="A36" s="12"/>
      <c r="B36" s="10"/>
      <c r="C36" s="10"/>
      <c r="D36" s="10"/>
      <c r="E36" s="10"/>
      <c r="F36" s="10"/>
      <c r="G36" s="10"/>
      <c r="H36" s="11"/>
    </row>
    <row r="37" spans="1:8" ht="15" x14ac:dyDescent="0.2">
      <c r="A37" s="12"/>
      <c r="B37" s="10"/>
      <c r="C37" s="10"/>
      <c r="D37" s="10"/>
      <c r="E37" s="10"/>
      <c r="F37" s="10"/>
      <c r="G37" s="10"/>
      <c r="H37" s="11"/>
    </row>
    <row r="38" spans="1:8" ht="15" x14ac:dyDescent="0.2">
      <c r="A38" s="12"/>
      <c r="B38" s="10"/>
      <c r="C38" s="10"/>
      <c r="D38" s="10"/>
      <c r="E38" s="10"/>
      <c r="F38" s="10"/>
      <c r="G38" s="10"/>
      <c r="H38" s="11"/>
    </row>
    <row r="39" spans="1:8" ht="15" x14ac:dyDescent="0.2">
      <c r="A39" s="12"/>
      <c r="B39" s="10"/>
      <c r="C39" s="10"/>
      <c r="D39" s="10"/>
      <c r="E39" s="10"/>
      <c r="F39" s="10"/>
      <c r="G39" s="10"/>
      <c r="H39" s="11"/>
    </row>
    <row r="40" spans="1:8" ht="15" x14ac:dyDescent="0.2">
      <c r="A40" s="21"/>
      <c r="B40" s="22"/>
      <c r="C40" s="22"/>
      <c r="D40" s="22"/>
      <c r="E40" s="22"/>
      <c r="F40" s="22"/>
      <c r="G40" s="22"/>
      <c r="H40" s="11"/>
    </row>
    <row r="41" spans="1:8" ht="15" x14ac:dyDescent="0.2">
      <c r="A41" s="12"/>
      <c r="B41" s="10"/>
      <c r="C41" s="10"/>
      <c r="D41" s="10"/>
      <c r="E41" s="10"/>
      <c r="F41" s="10"/>
      <c r="G41" s="10"/>
      <c r="H41" s="11"/>
    </row>
    <row r="42" spans="1:8" ht="15" x14ac:dyDescent="0.2">
      <c r="A42" s="12"/>
      <c r="B42" s="10"/>
      <c r="C42" s="10"/>
      <c r="D42" s="10"/>
      <c r="E42" s="10"/>
      <c r="F42" s="10"/>
      <c r="G42" s="10"/>
      <c r="H42" s="11"/>
    </row>
    <row r="43" spans="1:8" ht="15" x14ac:dyDescent="0.2">
      <c r="A43" s="12"/>
      <c r="B43" s="10"/>
      <c r="C43" s="10"/>
      <c r="D43" s="10"/>
      <c r="E43" s="10"/>
      <c r="F43" s="10"/>
      <c r="G43" s="10"/>
      <c r="H43" s="11"/>
    </row>
    <row r="44" spans="1:8" ht="15" x14ac:dyDescent="0.2">
      <c r="A44" s="23"/>
      <c r="B44" s="24"/>
      <c r="C44" s="24"/>
      <c r="D44" s="24"/>
      <c r="E44" s="24"/>
      <c r="F44" s="24"/>
      <c r="G44" s="24"/>
      <c r="H44" s="25"/>
    </row>
  </sheetData>
  <mergeCells count="15">
    <mergeCell ref="B30:C31"/>
    <mergeCell ref="E30:F31"/>
    <mergeCell ref="A1:G1"/>
    <mergeCell ref="A2:G2"/>
    <mergeCell ref="B5:G5"/>
    <mergeCell ref="A14:G14"/>
    <mergeCell ref="D16:E16"/>
    <mergeCell ref="F16:G16"/>
    <mergeCell ref="D17:E17"/>
    <mergeCell ref="F17:G17"/>
    <mergeCell ref="A23:G23"/>
    <mergeCell ref="E26:F26"/>
    <mergeCell ref="E27:F27"/>
    <mergeCell ref="E28:F28"/>
    <mergeCell ref="E29:F29"/>
  </mergeCells>
  <conditionalFormatting sqref="E30">
    <cfRule type="expression" dxfId="0" priority="1">
      <formula>ISERROR(E30)</formula>
    </cfRule>
  </conditionalFormatting>
  <pageMargins left="0.7" right="0.7" top="0.75" bottom="0.75" header="0.3" footer="0.3"/>
  <pageSetup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43"/>
  <sheetViews>
    <sheetView showGridLines="0" zoomScaleNormal="100" workbookViewId="0">
      <selection sqref="A1:P1"/>
    </sheetView>
  </sheetViews>
  <sheetFormatPr defaultColWidth="0" defaultRowHeight="12.75" x14ac:dyDescent="0.2"/>
  <cols>
    <col min="1" max="1" width="6.42578125" style="5" customWidth="1"/>
    <col min="2" max="2" width="10.5703125" style="5" customWidth="1"/>
    <col min="3" max="3" width="11.140625" style="5" bestFit="1" customWidth="1"/>
    <col min="4" max="4" width="20.42578125" style="5" customWidth="1"/>
    <col min="5" max="5" width="8.85546875" style="5" customWidth="1"/>
    <col min="6" max="6" width="9.140625" style="5" customWidth="1"/>
    <col min="7" max="7" width="3" style="5" customWidth="1"/>
    <col min="8" max="8" width="5.28515625" style="5" customWidth="1"/>
    <col min="9" max="9" width="3" style="5" customWidth="1"/>
    <col min="10" max="10" width="15.85546875" style="5" customWidth="1"/>
    <col min="11" max="11" width="9.140625" style="53" customWidth="1"/>
    <col min="12" max="12" width="8.42578125" style="5" bestFit="1" customWidth="1"/>
    <col min="13" max="13" width="4.42578125" style="5" customWidth="1"/>
    <col min="14" max="14" width="17" style="5" customWidth="1"/>
    <col min="15" max="15" width="8.140625" style="5" customWidth="1"/>
    <col min="16" max="16" width="12.42578125" style="5" customWidth="1"/>
    <col min="17" max="16384" width="9.140625" style="5" hidden="1"/>
  </cols>
  <sheetData>
    <row r="1" spans="1:16" ht="36.75" customHeight="1" x14ac:dyDescent="0.2">
      <c r="A1" s="292" t="s">
        <v>98</v>
      </c>
      <c r="B1" s="293"/>
      <c r="C1" s="293"/>
      <c r="D1" s="293"/>
      <c r="E1" s="293"/>
      <c r="F1" s="293"/>
      <c r="G1" s="293"/>
      <c r="H1" s="293"/>
      <c r="I1" s="293"/>
      <c r="J1" s="293"/>
      <c r="K1" s="293"/>
      <c r="L1" s="293"/>
      <c r="M1" s="293"/>
      <c r="N1" s="293"/>
      <c r="O1" s="293"/>
      <c r="P1" s="294"/>
    </row>
    <row r="2" spans="1:16" s="4" customFormat="1" ht="15.75" thickBot="1" x14ac:dyDescent="0.3">
      <c r="A2" s="180" t="s">
        <v>85</v>
      </c>
      <c r="B2" s="181"/>
      <c r="C2" s="181"/>
      <c r="D2" s="181"/>
      <c r="E2" s="181"/>
      <c r="F2" s="181"/>
      <c r="G2" s="181"/>
      <c r="H2" s="181"/>
      <c r="I2" s="181"/>
      <c r="J2" s="181"/>
      <c r="K2" s="181"/>
      <c r="L2" s="181"/>
      <c r="M2" s="181"/>
      <c r="N2" s="181"/>
      <c r="O2" s="181"/>
      <c r="P2" s="182"/>
    </row>
    <row r="3" spans="1:16" ht="15" x14ac:dyDescent="0.25">
      <c r="A3" s="61" t="s">
        <v>29</v>
      </c>
      <c r="B3" s="62"/>
      <c r="C3" s="62"/>
      <c r="D3" s="179"/>
      <c r="E3" s="69" t="s">
        <v>57</v>
      </c>
      <c r="F3" s="70" t="s">
        <v>59</v>
      </c>
      <c r="G3" s="71"/>
      <c r="H3" s="71"/>
      <c r="I3" s="71"/>
      <c r="J3" s="71"/>
      <c r="K3" s="71" t="s">
        <v>68</v>
      </c>
      <c r="L3" s="71"/>
      <c r="M3" s="71"/>
      <c r="N3" s="71"/>
      <c r="O3" s="71"/>
      <c r="P3" s="106"/>
    </row>
    <row r="4" spans="1:16" ht="14.25" x14ac:dyDescent="0.2">
      <c r="A4" s="63"/>
      <c r="B4" s="62" t="s">
        <v>45</v>
      </c>
      <c r="C4" s="62"/>
      <c r="D4" s="76">
        <f>ROUND(D3*(1.1),2)</f>
        <v>0</v>
      </c>
      <c r="E4" s="62"/>
      <c r="F4" s="62"/>
      <c r="G4" s="72"/>
      <c r="H4" s="73"/>
      <c r="I4" s="73"/>
      <c r="J4" s="73"/>
      <c r="K4" s="113" t="s">
        <v>60</v>
      </c>
      <c r="L4" s="114"/>
      <c r="M4" s="114"/>
      <c r="N4" s="114"/>
      <c r="O4" s="107"/>
      <c r="P4" s="108"/>
    </row>
    <row r="5" spans="1:16" ht="14.25" x14ac:dyDescent="0.2">
      <c r="A5" s="63"/>
      <c r="B5" s="62" t="s">
        <v>42</v>
      </c>
      <c r="C5" s="62"/>
      <c r="D5" s="76">
        <f>ROUND(D3*(0.9),2)</f>
        <v>0</v>
      </c>
      <c r="E5" s="62"/>
      <c r="F5" s="62"/>
      <c r="G5" s="62"/>
      <c r="H5" s="62"/>
      <c r="I5" s="62"/>
      <c r="J5" s="62"/>
      <c r="K5" s="62"/>
      <c r="L5" s="62"/>
      <c r="M5" s="62"/>
      <c r="N5" s="62"/>
      <c r="O5" s="62"/>
      <c r="P5" s="74"/>
    </row>
    <row r="6" spans="1:16" ht="15" x14ac:dyDescent="0.25">
      <c r="A6" s="61" t="s">
        <v>30</v>
      </c>
      <c r="B6" s="62"/>
      <c r="C6" s="62"/>
      <c r="D6" s="77"/>
      <c r="E6" s="69" t="s">
        <v>57</v>
      </c>
      <c r="F6" s="75" t="s">
        <v>59</v>
      </c>
      <c r="G6" s="62"/>
      <c r="H6" s="62"/>
      <c r="I6" s="62"/>
      <c r="J6" s="62"/>
      <c r="K6" s="71" t="s">
        <v>68</v>
      </c>
      <c r="L6" s="71"/>
      <c r="M6" s="71"/>
      <c r="N6" s="71"/>
      <c r="O6" s="71"/>
      <c r="P6" s="106"/>
    </row>
    <row r="7" spans="1:16" ht="15.75" thickBot="1" x14ac:dyDescent="0.3">
      <c r="A7" s="64"/>
      <c r="B7" s="65"/>
      <c r="C7" s="65"/>
      <c r="D7" s="66"/>
      <c r="E7" s="67"/>
      <c r="F7" s="68"/>
      <c r="G7" s="65"/>
      <c r="H7" s="65"/>
      <c r="I7" s="65"/>
      <c r="J7" s="65"/>
      <c r="K7" s="109" t="s">
        <v>60</v>
      </c>
      <c r="L7" s="110"/>
      <c r="M7" s="110"/>
      <c r="N7" s="110"/>
      <c r="O7" s="111"/>
      <c r="P7" s="112"/>
    </row>
    <row r="8" spans="1:16" s="1" customFormat="1" ht="15.75" thickBot="1" x14ac:dyDescent="0.3">
      <c r="A8" s="82" t="s">
        <v>28</v>
      </c>
      <c r="B8" s="83"/>
      <c r="C8" s="83"/>
      <c r="D8" s="83"/>
      <c r="E8" s="83"/>
      <c r="F8" s="105"/>
      <c r="G8" s="84"/>
      <c r="H8" s="103" t="s">
        <v>0</v>
      </c>
      <c r="I8" s="85"/>
      <c r="J8" s="103" t="s">
        <v>9</v>
      </c>
      <c r="K8" s="104" t="s">
        <v>1</v>
      </c>
      <c r="L8" s="85"/>
      <c r="M8" s="85"/>
      <c r="N8" s="103" t="s">
        <v>2</v>
      </c>
      <c r="O8" s="84"/>
      <c r="P8" s="86"/>
    </row>
    <row r="9" spans="1:16" ht="15" thickTop="1" x14ac:dyDescent="0.2">
      <c r="A9" s="93"/>
      <c r="B9" s="88"/>
      <c r="C9" s="94" t="s">
        <v>8</v>
      </c>
      <c r="D9" s="94"/>
      <c r="E9" s="94"/>
      <c r="F9" s="62"/>
      <c r="G9" s="94"/>
      <c r="H9" s="94" t="s">
        <v>3</v>
      </c>
      <c r="I9" s="94"/>
      <c r="J9" s="87"/>
      <c r="K9" s="98">
        <v>0.7</v>
      </c>
      <c r="L9" s="94" t="s">
        <v>4</v>
      </c>
      <c r="M9" s="94"/>
      <c r="N9" s="95">
        <f>K9*J9</f>
        <v>0</v>
      </c>
      <c r="O9" s="62"/>
      <c r="P9" s="74"/>
    </row>
    <row r="10" spans="1:16" ht="14.25" x14ac:dyDescent="0.2">
      <c r="A10" s="96"/>
      <c r="B10" s="62"/>
      <c r="C10" s="97" t="s">
        <v>10</v>
      </c>
      <c r="D10" s="97"/>
      <c r="E10" s="97"/>
      <c r="F10" s="88"/>
      <c r="G10" s="97"/>
      <c r="H10" s="97" t="s">
        <v>3</v>
      </c>
      <c r="I10" s="97"/>
      <c r="J10" s="88"/>
      <c r="K10" s="99">
        <v>0.7</v>
      </c>
      <c r="L10" s="97" t="s">
        <v>4</v>
      </c>
      <c r="M10" s="97"/>
      <c r="N10" s="100">
        <f>K10*J10</f>
        <v>0</v>
      </c>
      <c r="O10" s="62"/>
      <c r="P10" s="74"/>
    </row>
    <row r="11" spans="1:16" ht="14.25" x14ac:dyDescent="0.2">
      <c r="A11" s="96"/>
      <c r="B11" s="88"/>
      <c r="C11" s="97" t="s">
        <v>11</v>
      </c>
      <c r="D11" s="97"/>
      <c r="E11" s="97"/>
      <c r="F11" s="94"/>
      <c r="G11" s="94"/>
      <c r="H11" s="94" t="s">
        <v>3</v>
      </c>
      <c r="I11" s="94"/>
      <c r="J11" s="88"/>
      <c r="K11" s="99">
        <v>0.68</v>
      </c>
      <c r="L11" s="97" t="s">
        <v>4</v>
      </c>
      <c r="M11" s="97"/>
      <c r="N11" s="100">
        <f>K11*J11</f>
        <v>0</v>
      </c>
      <c r="O11" s="62"/>
      <c r="P11" s="74"/>
    </row>
    <row r="12" spans="1:16" ht="14.25" x14ac:dyDescent="0.2">
      <c r="A12" s="96"/>
      <c r="B12" s="88"/>
      <c r="C12" s="97" t="s">
        <v>11</v>
      </c>
      <c r="D12" s="97"/>
      <c r="E12" s="102"/>
      <c r="F12" s="97"/>
      <c r="G12" s="97"/>
      <c r="H12" s="97" t="s">
        <v>12</v>
      </c>
      <c r="I12" s="97"/>
      <c r="J12" s="88"/>
      <c r="K12" s="99">
        <v>0.45</v>
      </c>
      <c r="L12" s="97" t="s">
        <v>7</v>
      </c>
      <c r="M12" s="97"/>
      <c r="N12" s="100">
        <f>K12*J12</f>
        <v>0</v>
      </c>
      <c r="O12" s="62"/>
      <c r="P12" s="74"/>
    </row>
    <row r="13" spans="1:16" ht="14.25" x14ac:dyDescent="0.2">
      <c r="A13" s="96"/>
      <c r="B13" s="94" t="s">
        <v>13</v>
      </c>
      <c r="C13" s="97"/>
      <c r="D13" s="102"/>
      <c r="E13" s="88"/>
      <c r="F13" s="97" t="s">
        <v>14</v>
      </c>
      <c r="G13" s="97"/>
      <c r="H13" s="97" t="s">
        <v>3</v>
      </c>
      <c r="I13" s="97"/>
      <c r="J13" s="88"/>
      <c r="K13" s="99">
        <v>0.7</v>
      </c>
      <c r="L13" s="97" t="s">
        <v>4</v>
      </c>
      <c r="M13" s="97"/>
      <c r="N13" s="100">
        <f>K13*J13</f>
        <v>0</v>
      </c>
      <c r="O13" s="62"/>
      <c r="P13" s="74"/>
    </row>
    <row r="14" spans="1:16" ht="14.25" x14ac:dyDescent="0.2">
      <c r="A14" s="96"/>
      <c r="B14" s="97" t="s">
        <v>16</v>
      </c>
      <c r="C14" s="97"/>
      <c r="D14" s="88"/>
      <c r="E14" s="94"/>
      <c r="F14" s="97"/>
      <c r="G14" s="97"/>
      <c r="H14" s="97" t="s">
        <v>12</v>
      </c>
      <c r="I14" s="97"/>
      <c r="J14" s="88"/>
      <c r="K14" s="99">
        <v>0.7</v>
      </c>
      <c r="L14" s="97" t="s">
        <v>7</v>
      </c>
      <c r="M14" s="97"/>
      <c r="N14" s="100">
        <f>K14*J14</f>
        <v>0</v>
      </c>
      <c r="O14" s="62"/>
      <c r="P14" s="74"/>
    </row>
    <row r="15" spans="1:16" ht="14.25" x14ac:dyDescent="0.2">
      <c r="A15" s="96"/>
      <c r="B15" s="97" t="s">
        <v>16</v>
      </c>
      <c r="C15" s="97"/>
      <c r="D15" s="88"/>
      <c r="E15" s="102"/>
      <c r="F15" s="97"/>
      <c r="G15" s="97"/>
      <c r="H15" s="97" t="s">
        <v>3</v>
      </c>
      <c r="I15" s="97"/>
      <c r="J15" s="88"/>
      <c r="K15" s="99">
        <v>1.2</v>
      </c>
      <c r="L15" s="97" t="s">
        <v>4</v>
      </c>
      <c r="M15" s="97"/>
      <c r="N15" s="100">
        <f>K15*J15</f>
        <v>0</v>
      </c>
      <c r="O15" s="62"/>
      <c r="P15" s="74"/>
    </row>
    <row r="16" spans="1:16" ht="14.25" x14ac:dyDescent="0.2">
      <c r="A16" s="96"/>
      <c r="B16" s="97" t="s">
        <v>17</v>
      </c>
      <c r="C16" s="97"/>
      <c r="D16" s="94"/>
      <c r="E16" s="89"/>
      <c r="F16" s="97"/>
      <c r="G16" s="97"/>
      <c r="H16" s="97" t="s">
        <v>3</v>
      </c>
      <c r="I16" s="97"/>
      <c r="J16" s="88"/>
      <c r="K16" s="99">
        <v>1.2</v>
      </c>
      <c r="L16" s="97" t="s">
        <v>4</v>
      </c>
      <c r="M16" s="97"/>
      <c r="N16" s="100">
        <f>K16*J16</f>
        <v>0</v>
      </c>
      <c r="O16" s="62"/>
      <c r="P16" s="74"/>
    </row>
    <row r="17" spans="1:16" ht="14.25" x14ac:dyDescent="0.2">
      <c r="A17" s="96"/>
      <c r="B17" s="97" t="s">
        <v>17</v>
      </c>
      <c r="C17" s="97"/>
      <c r="D17" s="97"/>
      <c r="E17" s="89"/>
      <c r="F17" s="97" t="s">
        <v>86</v>
      </c>
      <c r="G17" s="97"/>
      <c r="H17" s="97" t="s">
        <v>87</v>
      </c>
      <c r="I17" s="97"/>
      <c r="J17" s="88"/>
      <c r="K17" s="99">
        <v>0.02</v>
      </c>
      <c r="L17" s="97" t="s">
        <v>88</v>
      </c>
      <c r="M17" s="97"/>
      <c r="N17" s="100">
        <f>K17*J17</f>
        <v>0</v>
      </c>
      <c r="O17" s="62"/>
      <c r="P17" s="74"/>
    </row>
    <row r="18" spans="1:16" ht="14.25" x14ac:dyDescent="0.2">
      <c r="A18" s="96"/>
      <c r="B18" s="97" t="s">
        <v>89</v>
      </c>
      <c r="C18" s="97"/>
      <c r="D18" s="97"/>
      <c r="E18" s="89" t="s">
        <v>90</v>
      </c>
      <c r="F18" s="97"/>
      <c r="G18" s="97"/>
      <c r="H18" s="97" t="s">
        <v>87</v>
      </c>
      <c r="I18" s="97"/>
      <c r="J18" s="88"/>
      <c r="K18" s="101">
        <v>2E-3</v>
      </c>
      <c r="L18" s="97" t="s">
        <v>88</v>
      </c>
      <c r="M18" s="97"/>
      <c r="N18" s="100">
        <f>K18*J18</f>
        <v>0</v>
      </c>
      <c r="O18" s="62"/>
      <c r="P18" s="74"/>
    </row>
    <row r="19" spans="1:16" ht="14.25" x14ac:dyDescent="0.2">
      <c r="A19" s="96"/>
      <c r="B19" s="97" t="s">
        <v>91</v>
      </c>
      <c r="C19" s="102"/>
      <c r="D19" s="97"/>
      <c r="E19" s="62"/>
      <c r="F19" s="97"/>
      <c r="G19" s="97"/>
      <c r="H19" s="97" t="s">
        <v>87</v>
      </c>
      <c r="I19" s="97"/>
      <c r="J19" s="88"/>
      <c r="K19" s="99">
        <v>0.09</v>
      </c>
      <c r="L19" s="97" t="s">
        <v>92</v>
      </c>
      <c r="M19" s="97"/>
      <c r="N19" s="100">
        <f>K19*J19</f>
        <v>0</v>
      </c>
      <c r="O19" s="62"/>
      <c r="P19" s="74"/>
    </row>
    <row r="20" spans="1:16" ht="14.25" x14ac:dyDescent="0.2">
      <c r="A20" s="96"/>
      <c r="B20" s="97" t="s">
        <v>18</v>
      </c>
      <c r="C20" s="89"/>
      <c r="D20" s="97" t="s">
        <v>19</v>
      </c>
      <c r="E20" s="88"/>
      <c r="F20" s="97"/>
      <c r="G20" s="97"/>
      <c r="H20" s="97" t="s">
        <v>12</v>
      </c>
      <c r="I20" s="97"/>
      <c r="J20" s="88"/>
      <c r="K20" s="99">
        <v>0.9</v>
      </c>
      <c r="L20" s="97" t="s">
        <v>7</v>
      </c>
      <c r="M20" s="97"/>
      <c r="N20" s="100">
        <f>K20*J20</f>
        <v>0</v>
      </c>
      <c r="O20" s="62"/>
      <c r="P20" s="74"/>
    </row>
    <row r="21" spans="1:16" ht="14.25" x14ac:dyDescent="0.2">
      <c r="A21" s="96"/>
      <c r="B21" s="97" t="s">
        <v>20</v>
      </c>
      <c r="C21" s="88"/>
      <c r="D21" s="97"/>
      <c r="E21" s="94"/>
      <c r="F21" s="97"/>
      <c r="G21" s="97"/>
      <c r="H21" s="97" t="s">
        <v>12</v>
      </c>
      <c r="I21" s="97"/>
      <c r="J21" s="88"/>
      <c r="K21" s="99">
        <v>0.9</v>
      </c>
      <c r="L21" s="97" t="s">
        <v>7</v>
      </c>
      <c r="M21" s="97"/>
      <c r="N21" s="100">
        <f>K21*J21</f>
        <v>0</v>
      </c>
      <c r="O21" s="62"/>
      <c r="P21" s="74"/>
    </row>
    <row r="22" spans="1:16" ht="14.25" x14ac:dyDescent="0.2">
      <c r="A22" s="96"/>
      <c r="B22" s="97" t="s">
        <v>21</v>
      </c>
      <c r="C22" s="94"/>
      <c r="D22" s="97"/>
      <c r="E22" s="97"/>
      <c r="F22" s="97"/>
      <c r="G22" s="97"/>
      <c r="H22" s="97" t="s">
        <v>12</v>
      </c>
      <c r="I22" s="97"/>
      <c r="J22" s="88"/>
      <c r="K22" s="99">
        <v>0.9</v>
      </c>
      <c r="L22" s="97" t="s">
        <v>7</v>
      </c>
      <c r="M22" s="97"/>
      <c r="N22" s="100">
        <f>K22*J22</f>
        <v>0</v>
      </c>
      <c r="O22" s="62"/>
      <c r="P22" s="74"/>
    </row>
    <row r="23" spans="1:16" ht="14.25" x14ac:dyDescent="0.2">
      <c r="A23" s="96"/>
      <c r="B23" s="97" t="s">
        <v>32</v>
      </c>
      <c r="C23" s="97"/>
      <c r="D23" s="97"/>
      <c r="E23" s="97"/>
      <c r="F23" s="97"/>
      <c r="G23" s="97"/>
      <c r="H23" s="97" t="s">
        <v>3</v>
      </c>
      <c r="I23" s="97"/>
      <c r="J23" s="88"/>
      <c r="K23" s="99">
        <v>1.2</v>
      </c>
      <c r="L23" s="97" t="s">
        <v>4</v>
      </c>
      <c r="M23" s="97"/>
      <c r="N23" s="100">
        <f>K23*J23</f>
        <v>0</v>
      </c>
      <c r="O23" s="62"/>
      <c r="P23" s="74"/>
    </row>
    <row r="24" spans="1:16" ht="14.25" x14ac:dyDescent="0.2">
      <c r="A24" s="96"/>
      <c r="B24" s="97" t="s">
        <v>33</v>
      </c>
      <c r="C24" s="97"/>
      <c r="D24" s="102"/>
      <c r="E24" s="97"/>
      <c r="F24" s="97"/>
      <c r="G24" s="97"/>
      <c r="H24" s="97" t="s">
        <v>3</v>
      </c>
      <c r="I24" s="97"/>
      <c r="J24" s="88"/>
      <c r="K24" s="99">
        <v>1.2</v>
      </c>
      <c r="L24" s="97" t="s">
        <v>4</v>
      </c>
      <c r="M24" s="97"/>
      <c r="N24" s="100">
        <f>K24*J24</f>
        <v>0</v>
      </c>
      <c r="O24" s="62"/>
      <c r="P24" s="74"/>
    </row>
    <row r="25" spans="1:16" ht="14.25" x14ac:dyDescent="0.2">
      <c r="A25" s="96"/>
      <c r="B25" s="97" t="s">
        <v>22</v>
      </c>
      <c r="C25" s="97"/>
      <c r="D25" s="88"/>
      <c r="E25" s="97"/>
      <c r="F25" s="97"/>
      <c r="G25" s="97"/>
      <c r="H25" s="97" t="s">
        <v>3</v>
      </c>
      <c r="I25" s="97"/>
      <c r="J25" s="88"/>
      <c r="K25" s="99">
        <v>1.2</v>
      </c>
      <c r="L25" s="97" t="s">
        <v>4</v>
      </c>
      <c r="M25" s="97"/>
      <c r="N25" s="100">
        <f>K25*J25</f>
        <v>0</v>
      </c>
      <c r="O25" s="62"/>
      <c r="P25" s="74"/>
    </row>
    <row r="26" spans="1:16" ht="14.25" x14ac:dyDescent="0.2">
      <c r="A26" s="96"/>
      <c r="B26" s="97" t="s">
        <v>23</v>
      </c>
      <c r="C26" s="97"/>
      <c r="D26" s="62"/>
      <c r="E26" s="97"/>
      <c r="F26" s="97"/>
      <c r="G26" s="97"/>
      <c r="H26" s="97" t="s">
        <v>3</v>
      </c>
      <c r="I26" s="97"/>
      <c r="J26" s="88"/>
      <c r="K26" s="99">
        <v>1.2</v>
      </c>
      <c r="L26" s="97" t="s">
        <v>4</v>
      </c>
      <c r="M26" s="97"/>
      <c r="N26" s="100">
        <f>K26*J26</f>
        <v>0</v>
      </c>
      <c r="O26" s="62"/>
      <c r="P26" s="74"/>
    </row>
    <row r="27" spans="1:16" ht="14.25" x14ac:dyDescent="0.2">
      <c r="A27" s="96"/>
      <c r="B27" s="97" t="s">
        <v>24</v>
      </c>
      <c r="C27" s="97"/>
      <c r="D27" s="88"/>
      <c r="E27" s="97"/>
      <c r="F27" s="97"/>
      <c r="G27" s="97"/>
      <c r="H27" s="97" t="s">
        <v>15</v>
      </c>
      <c r="I27" s="97"/>
      <c r="J27" s="88"/>
      <c r="K27" s="101">
        <v>5.0000000000000001E-3</v>
      </c>
      <c r="L27" s="97" t="s">
        <v>5</v>
      </c>
      <c r="M27" s="97"/>
      <c r="N27" s="100">
        <f>K27*J27</f>
        <v>0</v>
      </c>
      <c r="O27" s="62"/>
      <c r="P27" s="74"/>
    </row>
    <row r="28" spans="1:16" ht="14.25" x14ac:dyDescent="0.2">
      <c r="A28" s="96"/>
      <c r="B28" s="97" t="s">
        <v>25</v>
      </c>
      <c r="C28" s="97"/>
      <c r="D28" s="94"/>
      <c r="E28" s="97"/>
      <c r="F28" s="97"/>
      <c r="G28" s="97"/>
      <c r="H28" s="97" t="s">
        <v>26</v>
      </c>
      <c r="I28" s="97"/>
      <c r="J28" s="88"/>
      <c r="K28" s="101">
        <v>4.0000000000000001E-3</v>
      </c>
      <c r="L28" s="97" t="s">
        <v>6</v>
      </c>
      <c r="M28" s="97"/>
      <c r="N28" s="100">
        <f>K28*J28</f>
        <v>0</v>
      </c>
      <c r="O28" s="62"/>
      <c r="P28" s="74"/>
    </row>
    <row r="29" spans="1:16" ht="14.25" x14ac:dyDescent="0.2">
      <c r="A29" s="96"/>
      <c r="B29" s="97" t="s">
        <v>27</v>
      </c>
      <c r="C29" s="97"/>
      <c r="D29" s="97"/>
      <c r="E29" s="97"/>
      <c r="F29" s="97"/>
      <c r="G29" s="97"/>
      <c r="H29" s="97" t="s">
        <v>26</v>
      </c>
      <c r="I29" s="97"/>
      <c r="J29" s="88"/>
      <c r="K29" s="101">
        <v>4.0000000000000001E-3</v>
      </c>
      <c r="L29" s="97" t="s">
        <v>6</v>
      </c>
      <c r="M29" s="97"/>
      <c r="N29" s="100">
        <f>K29*J29</f>
        <v>0</v>
      </c>
      <c r="O29" s="62"/>
      <c r="P29" s="74"/>
    </row>
    <row r="30" spans="1:16" ht="14.25" x14ac:dyDescent="0.2">
      <c r="A30" s="63"/>
      <c r="B30" s="62"/>
      <c r="C30" s="62"/>
      <c r="D30" s="62"/>
      <c r="E30" s="62"/>
      <c r="F30" s="62"/>
      <c r="G30" s="62"/>
      <c r="H30" s="62"/>
      <c r="I30" s="62"/>
      <c r="J30" s="62"/>
      <c r="K30" s="78"/>
      <c r="L30" s="62"/>
      <c r="M30" s="62"/>
      <c r="N30" s="62"/>
      <c r="O30" s="62"/>
      <c r="P30" s="74"/>
    </row>
    <row r="31" spans="1:16" ht="15" x14ac:dyDescent="0.25">
      <c r="A31" s="63"/>
      <c r="B31" s="62"/>
      <c r="C31" s="62"/>
      <c r="D31" s="62"/>
      <c r="E31" s="62"/>
      <c r="F31" s="62"/>
      <c r="G31" s="62"/>
      <c r="H31" s="62"/>
      <c r="I31" s="62"/>
      <c r="J31" s="62"/>
      <c r="K31" s="78"/>
      <c r="L31" s="90" t="s">
        <v>31</v>
      </c>
      <c r="M31" s="91"/>
      <c r="N31" s="92">
        <f>SUM(N9:N30)</f>
        <v>0</v>
      </c>
      <c r="O31" s="62"/>
      <c r="P31" s="74"/>
    </row>
    <row r="32" spans="1:16" ht="14.25" x14ac:dyDescent="0.2">
      <c r="A32" s="63"/>
      <c r="B32" s="62"/>
      <c r="C32" s="62"/>
      <c r="D32" s="62"/>
      <c r="E32" s="62"/>
      <c r="F32" s="62"/>
      <c r="G32" s="62"/>
      <c r="H32" s="62"/>
      <c r="I32" s="62"/>
      <c r="J32" s="62"/>
      <c r="K32" s="78"/>
      <c r="L32" s="62"/>
      <c r="M32" s="62"/>
      <c r="N32" s="62"/>
      <c r="O32" s="62"/>
      <c r="P32" s="74"/>
    </row>
    <row r="33" spans="1:16" ht="8.1" customHeight="1" x14ac:dyDescent="0.2">
      <c r="A33" s="259"/>
      <c r="B33" s="260"/>
      <c r="C33" s="260"/>
      <c r="D33" s="260"/>
      <c r="E33" s="260"/>
      <c r="F33" s="260"/>
      <c r="G33" s="260"/>
      <c r="H33" s="260"/>
      <c r="I33" s="260"/>
      <c r="J33" s="260"/>
      <c r="K33" s="261"/>
      <c r="L33" s="260"/>
      <c r="M33" s="260"/>
      <c r="N33" s="260"/>
      <c r="O33" s="260"/>
      <c r="P33" s="262"/>
    </row>
    <row r="34" spans="1:16" ht="15" x14ac:dyDescent="0.25">
      <c r="A34" s="63"/>
      <c r="B34" s="79"/>
      <c r="C34" s="62"/>
      <c r="D34" s="62"/>
      <c r="E34" s="62"/>
      <c r="F34" s="80"/>
      <c r="G34" s="62"/>
      <c r="H34" s="62"/>
      <c r="I34" s="62"/>
      <c r="J34" s="62"/>
      <c r="K34" s="78"/>
      <c r="L34" s="62"/>
      <c r="M34" s="62"/>
      <c r="N34" s="62"/>
      <c r="O34" s="62"/>
      <c r="P34" s="74"/>
    </row>
    <row r="35" spans="1:16" ht="15" x14ac:dyDescent="0.25">
      <c r="A35" s="63"/>
      <c r="B35" s="79" t="s">
        <v>41</v>
      </c>
      <c r="C35" s="62"/>
      <c r="D35" s="62"/>
      <c r="E35" s="62"/>
      <c r="F35" s="81"/>
      <c r="G35" s="62"/>
      <c r="H35" s="62"/>
      <c r="I35" s="62"/>
      <c r="J35" s="183">
        <f>IF(D6&gt;=D4,(D6-D4)*N31,IF(D6&lt;=D5,(D6-D5)*N31,0))</f>
        <v>0</v>
      </c>
      <c r="K35" s="78"/>
      <c r="L35" s="62"/>
      <c r="M35" s="62"/>
      <c r="N35" s="62"/>
      <c r="O35" s="62"/>
      <c r="P35" s="74"/>
    </row>
    <row r="36" spans="1:16" ht="15" x14ac:dyDescent="0.25">
      <c r="A36" s="63"/>
      <c r="B36" s="79"/>
      <c r="C36" s="62"/>
      <c r="D36" s="62"/>
      <c r="E36" s="73"/>
      <c r="F36" s="81"/>
      <c r="G36" s="73"/>
      <c r="H36" s="62"/>
      <c r="I36" s="62"/>
      <c r="J36" s="62"/>
      <c r="K36" s="78"/>
      <c r="L36" s="62"/>
      <c r="M36" s="62"/>
      <c r="N36" s="62"/>
      <c r="O36" s="62"/>
      <c r="P36" s="74"/>
    </row>
    <row r="37" spans="1:16" ht="15" x14ac:dyDescent="0.25">
      <c r="A37" s="57" t="s">
        <v>34</v>
      </c>
      <c r="B37" s="58"/>
      <c r="C37" s="58"/>
      <c r="D37" s="58"/>
      <c r="E37" s="58"/>
      <c r="F37" s="58"/>
      <c r="G37" s="58"/>
      <c r="H37" s="58"/>
      <c r="I37" s="58"/>
      <c r="J37" s="58"/>
      <c r="K37" s="59"/>
      <c r="L37" s="58"/>
      <c r="M37" s="58"/>
      <c r="N37" s="58"/>
      <c r="O37" s="58"/>
      <c r="P37" s="60"/>
    </row>
    <row r="38" spans="1:16" ht="15" x14ac:dyDescent="0.25">
      <c r="A38" s="54" t="s">
        <v>103</v>
      </c>
      <c r="B38" s="55"/>
      <c r="C38" s="55"/>
      <c r="D38" s="55"/>
      <c r="E38" s="55"/>
      <c r="F38" s="55"/>
      <c r="G38" s="55"/>
      <c r="H38" s="55"/>
      <c r="I38" s="55"/>
      <c r="J38" s="55"/>
      <c r="K38" s="55"/>
      <c r="L38" s="55"/>
      <c r="M38" s="55"/>
      <c r="N38" s="55"/>
      <c r="O38" s="55"/>
      <c r="P38" s="56"/>
    </row>
    <row r="39" spans="1:16" ht="24" customHeight="1" thickBot="1" x14ac:dyDescent="0.25">
      <c r="A39" s="135" t="s">
        <v>104</v>
      </c>
      <c r="B39" s="136"/>
      <c r="C39" s="136"/>
      <c r="D39" s="136"/>
      <c r="E39" s="136"/>
      <c r="F39" s="136"/>
      <c r="G39" s="136"/>
      <c r="H39" s="136"/>
      <c r="I39" s="136"/>
      <c r="J39" s="136"/>
      <c r="K39" s="136"/>
      <c r="L39" s="136"/>
      <c r="M39" s="136"/>
      <c r="N39" s="136"/>
      <c r="O39" s="136"/>
      <c r="P39" s="137"/>
    </row>
    <row r="43" spans="1:16" x14ac:dyDescent="0.2">
      <c r="A43" s="295" t="s">
        <v>116</v>
      </c>
      <c r="B43" s="295"/>
      <c r="C43" s="295"/>
      <c r="D43" s="295"/>
      <c r="E43" s="295"/>
      <c r="F43" s="295"/>
      <c r="G43" s="295"/>
      <c r="H43" s="295"/>
      <c r="I43" s="295"/>
      <c r="J43" s="295"/>
      <c r="K43" s="295"/>
      <c r="L43" s="295"/>
      <c r="M43" s="295"/>
      <c r="N43" s="295"/>
      <c r="O43" s="295"/>
      <c r="P43" s="295"/>
    </row>
  </sheetData>
  <mergeCells count="11">
    <mergeCell ref="A1:P1"/>
    <mergeCell ref="A39:P39"/>
    <mergeCell ref="A2:P2"/>
    <mergeCell ref="A43:P43"/>
    <mergeCell ref="A38:P38"/>
    <mergeCell ref="K6:P6"/>
    <mergeCell ref="L31:M31"/>
    <mergeCell ref="F3:J3"/>
    <mergeCell ref="K3:P3"/>
    <mergeCell ref="K4:N4"/>
    <mergeCell ref="K7:N7"/>
  </mergeCells>
  <phoneticPr fontId="3" type="noConversion"/>
  <hyperlinks>
    <hyperlink ref="F3" r:id="rId1" xr:uid="{00000000-0004-0000-0100-000001000000}"/>
    <hyperlink ref="F6" r:id="rId2" xr:uid="{00000000-0004-0000-0100-000000000000}"/>
  </hyperlinks>
  <pageMargins left="0.3" right="0.25" top="0.76" bottom="0.54" header="0.34" footer="0.52"/>
  <pageSetup scale="86" orientation="landscape" horizontalDpi="300" verticalDpi="300" r:id="rId3"/>
  <headerFooter alignWithMargins="0">
    <oddHeader>&amp;C&amp;"Arial,Bold"&amp;12FUEL COST ADJUSTMENT
&amp;10(WORKSHEET)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23"/>
  <sheetViews>
    <sheetView showGridLines="0" zoomScale="90" zoomScaleNormal="90" workbookViewId="0">
      <selection sqref="A1:C2"/>
    </sheetView>
  </sheetViews>
  <sheetFormatPr defaultRowHeight="15" x14ac:dyDescent="0.2"/>
  <cols>
    <col min="1" max="1" width="3.140625" style="5" customWidth="1"/>
    <col min="2" max="2" width="3.5703125" style="305" customWidth="1"/>
    <col min="3" max="3" width="137" style="5" customWidth="1"/>
    <col min="4" max="16384" width="9.140625" style="5"/>
  </cols>
  <sheetData>
    <row r="1" spans="1:3" ht="18.75" customHeight="1" x14ac:dyDescent="0.2">
      <c r="A1" s="296" t="s">
        <v>95</v>
      </c>
      <c r="B1" s="296"/>
      <c r="C1" s="296"/>
    </row>
    <row r="2" spans="1:3" ht="15.75" customHeight="1" x14ac:dyDescent="0.2">
      <c r="A2" s="296"/>
      <c r="B2" s="296"/>
      <c r="C2" s="296"/>
    </row>
    <row r="3" spans="1:3" ht="18" x14ac:dyDescent="0.2">
      <c r="A3" s="297"/>
      <c r="B3" s="298"/>
      <c r="C3" s="307" t="s">
        <v>39</v>
      </c>
    </row>
    <row r="4" spans="1:3" ht="18" x14ac:dyDescent="0.2">
      <c r="A4" s="300"/>
      <c r="B4" s="300"/>
      <c r="C4" s="308"/>
    </row>
    <row r="5" spans="1:3" ht="54" x14ac:dyDescent="0.2">
      <c r="A5" s="301" t="s">
        <v>110</v>
      </c>
      <c r="B5" s="302"/>
      <c r="C5" s="309" t="s">
        <v>108</v>
      </c>
    </row>
    <row r="6" spans="1:3" ht="36" x14ac:dyDescent="0.2">
      <c r="A6" s="300"/>
      <c r="B6" s="302" t="s">
        <v>61</v>
      </c>
      <c r="C6" s="309" t="s">
        <v>106</v>
      </c>
    </row>
    <row r="7" spans="1:3" ht="72" x14ac:dyDescent="0.2">
      <c r="A7" s="300"/>
      <c r="B7" s="302" t="s">
        <v>62</v>
      </c>
      <c r="C7" s="309" t="s">
        <v>107</v>
      </c>
    </row>
    <row r="8" spans="1:3" ht="18" x14ac:dyDescent="0.2">
      <c r="A8" s="300"/>
      <c r="B8" s="302" t="s">
        <v>63</v>
      </c>
      <c r="C8" s="309" t="s">
        <v>64</v>
      </c>
    </row>
    <row r="9" spans="1:3" ht="18" x14ac:dyDescent="0.2">
      <c r="A9" s="300"/>
      <c r="B9" s="302"/>
      <c r="C9" s="309"/>
    </row>
    <row r="10" spans="1:3" ht="54" x14ac:dyDescent="0.2">
      <c r="A10" s="301" t="s">
        <v>111</v>
      </c>
      <c r="B10" s="302"/>
      <c r="C10" s="309" t="s">
        <v>65</v>
      </c>
    </row>
    <row r="11" spans="1:3" ht="18" x14ac:dyDescent="0.2">
      <c r="A11" s="300"/>
      <c r="B11" s="302"/>
      <c r="C11" s="310"/>
    </row>
    <row r="12" spans="1:3" ht="18" x14ac:dyDescent="0.2">
      <c r="A12" s="303"/>
      <c r="B12" s="304"/>
      <c r="C12" s="307" t="s">
        <v>40</v>
      </c>
    </row>
    <row r="13" spans="1:3" ht="18" x14ac:dyDescent="0.2">
      <c r="A13" s="300"/>
      <c r="B13" s="302"/>
      <c r="C13" s="308"/>
    </row>
    <row r="14" spans="1:3" ht="54" x14ac:dyDescent="0.2">
      <c r="A14" s="301" t="s">
        <v>110</v>
      </c>
      <c r="B14" s="302"/>
      <c r="C14" s="309" t="s">
        <v>108</v>
      </c>
    </row>
    <row r="15" spans="1:3" ht="36" x14ac:dyDescent="0.2">
      <c r="A15" s="300"/>
      <c r="B15" s="302" t="s">
        <v>61</v>
      </c>
      <c r="C15" s="309" t="s">
        <v>106</v>
      </c>
    </row>
    <row r="16" spans="1:3" ht="54" x14ac:dyDescent="0.2">
      <c r="A16" s="300"/>
      <c r="B16" s="302" t="s">
        <v>62</v>
      </c>
      <c r="C16" s="309" t="s">
        <v>109</v>
      </c>
    </row>
    <row r="17" spans="1:3" ht="18" x14ac:dyDescent="0.2">
      <c r="A17" s="300"/>
      <c r="B17" s="302" t="s">
        <v>63</v>
      </c>
      <c r="C17" s="309" t="s">
        <v>66</v>
      </c>
    </row>
    <row r="18" spans="1:3" ht="18" x14ac:dyDescent="0.2">
      <c r="A18" s="300"/>
      <c r="B18" s="302"/>
      <c r="C18" s="310"/>
    </row>
    <row r="19" spans="1:3" ht="36" x14ac:dyDescent="0.2">
      <c r="A19" s="301" t="s">
        <v>111</v>
      </c>
      <c r="B19" s="302"/>
      <c r="C19" s="309" t="s">
        <v>67</v>
      </c>
    </row>
    <row r="20" spans="1:3" ht="18" x14ac:dyDescent="0.2">
      <c r="A20" s="300"/>
      <c r="B20" s="300"/>
      <c r="C20" s="310"/>
    </row>
    <row r="21" spans="1:3" ht="18" x14ac:dyDescent="0.25">
      <c r="A21" s="298"/>
      <c r="B21" s="298"/>
      <c r="C21" s="299" t="s">
        <v>93</v>
      </c>
    </row>
    <row r="22" spans="1:3" ht="18" x14ac:dyDescent="0.25">
      <c r="C22" s="306" t="s">
        <v>59</v>
      </c>
    </row>
    <row r="23" spans="1:3" x14ac:dyDescent="0.2">
      <c r="C23" s="305"/>
    </row>
  </sheetData>
  <mergeCells count="1">
    <mergeCell ref="A1:C2"/>
  </mergeCells>
  <phoneticPr fontId="3" type="noConversion"/>
  <hyperlinks>
    <hyperlink ref="C22" r:id="rId1" xr:uid="{00000000-0004-0000-0200-000000000000}"/>
  </hyperlinks>
  <pageMargins left="0.75" right="0.75" top="1" bottom="1" header="0.5" footer="0.5"/>
  <pageSetup scale="98"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41"/>
  <sheetViews>
    <sheetView showGridLines="0" zoomScaleNormal="100" workbookViewId="0">
      <selection activeCell="B13" sqref="B13"/>
    </sheetView>
  </sheetViews>
  <sheetFormatPr defaultColWidth="0" defaultRowHeight="12.75" x14ac:dyDescent="0.2"/>
  <cols>
    <col min="1" max="1" width="6.42578125" customWidth="1"/>
    <col min="2" max="2" width="30.140625" customWidth="1"/>
    <col min="3" max="3" width="14.28515625" customWidth="1"/>
    <col min="4" max="4" width="9.28515625" customWidth="1"/>
    <col min="5" max="5" width="9.140625" customWidth="1"/>
    <col min="6" max="6" width="14.42578125" customWidth="1"/>
    <col min="7" max="7" width="3" customWidth="1"/>
    <col min="8" max="8" width="5.28515625" customWidth="1"/>
    <col min="9" max="9" width="3" customWidth="1"/>
    <col min="10" max="10" width="13" customWidth="1"/>
    <col min="11" max="11" width="14.42578125" customWidth="1"/>
    <col min="12" max="12" width="1.7109375" style="2" customWidth="1"/>
    <col min="13" max="13" width="3.5703125" customWidth="1"/>
    <col min="14" max="14" width="9.140625" customWidth="1"/>
    <col min="15" max="15" width="14.140625" customWidth="1"/>
    <col min="18" max="16384" width="9.140625" hidden="1"/>
  </cols>
  <sheetData>
    <row r="1" spans="1:17" s="5" customFormat="1" ht="33.75" customHeight="1" thickBot="1" x14ac:dyDescent="0.35">
      <c r="A1" s="176" t="s">
        <v>105</v>
      </c>
      <c r="B1" s="177"/>
      <c r="C1" s="177"/>
      <c r="D1" s="177"/>
      <c r="E1" s="177"/>
      <c r="F1" s="177"/>
      <c r="G1" s="177"/>
      <c r="H1" s="177"/>
      <c r="I1" s="177"/>
      <c r="J1" s="177"/>
      <c r="K1" s="177"/>
      <c r="L1" s="177"/>
      <c r="M1" s="177"/>
      <c r="N1" s="177"/>
      <c r="O1" s="178"/>
      <c r="P1" s="115"/>
    </row>
    <row r="2" spans="1:17" s="4" customFormat="1" ht="15.75" x14ac:dyDescent="0.25">
      <c r="A2" s="140"/>
      <c r="B2" s="117"/>
      <c r="C2" s="118"/>
      <c r="D2" s="118"/>
      <c r="E2" s="118"/>
      <c r="F2" s="118"/>
      <c r="G2" s="118"/>
      <c r="H2" s="118"/>
      <c r="I2" s="118"/>
      <c r="J2" s="118"/>
      <c r="K2" s="118"/>
      <c r="L2" s="118"/>
      <c r="M2" s="118"/>
      <c r="N2" s="118"/>
      <c r="O2" s="141"/>
    </row>
    <row r="3" spans="1:17" ht="15.75" x14ac:dyDescent="0.25">
      <c r="A3" s="140" t="s">
        <v>47</v>
      </c>
      <c r="B3" s="125"/>
      <c r="C3" s="119"/>
      <c r="D3" s="120"/>
      <c r="E3" s="125"/>
      <c r="F3" s="125"/>
      <c r="G3" s="125"/>
      <c r="H3" s="125"/>
      <c r="I3" s="125"/>
      <c r="J3" s="125"/>
      <c r="K3" s="125"/>
      <c r="L3" s="142"/>
      <c r="M3" s="125"/>
      <c r="N3" s="143"/>
      <c r="O3" s="144"/>
    </row>
    <row r="4" spans="1:17" ht="15.75" x14ac:dyDescent="0.25">
      <c r="A4" s="145"/>
      <c r="B4" s="125" t="s">
        <v>43</v>
      </c>
      <c r="C4" s="122">
        <f>ROUND(C3*(1+0.05),2)</f>
        <v>0</v>
      </c>
      <c r="D4" s="121"/>
      <c r="E4" s="117" t="s">
        <v>99</v>
      </c>
      <c r="F4" s="118"/>
      <c r="G4" s="118"/>
      <c r="H4" s="118"/>
      <c r="I4" s="118"/>
      <c r="J4" s="118"/>
      <c r="K4" s="118"/>
      <c r="L4" s="118"/>
      <c r="M4" s="118"/>
      <c r="N4" s="118"/>
      <c r="O4" s="146"/>
    </row>
    <row r="5" spans="1:17" ht="15" x14ac:dyDescent="0.2">
      <c r="A5" s="145"/>
      <c r="B5" s="125" t="s">
        <v>44</v>
      </c>
      <c r="C5" s="122">
        <f>ROUND(C3*(1-0.05),2)</f>
        <v>0</v>
      </c>
      <c r="D5" s="121"/>
      <c r="E5" s="123" t="s">
        <v>58</v>
      </c>
      <c r="F5" s="118"/>
      <c r="G5" s="118"/>
      <c r="H5" s="118"/>
      <c r="I5" s="118"/>
      <c r="J5" s="118"/>
      <c r="K5" s="118"/>
      <c r="L5" s="147"/>
      <c r="M5" s="147"/>
      <c r="N5" s="147"/>
      <c r="O5" s="148"/>
    </row>
    <row r="6" spans="1:17" ht="15.75" x14ac:dyDescent="0.25">
      <c r="A6" s="140" t="s">
        <v>48</v>
      </c>
      <c r="B6" s="125"/>
      <c r="C6" s="119"/>
      <c r="D6" s="124"/>
      <c r="E6" s="125"/>
      <c r="F6" s="125"/>
      <c r="G6" s="125"/>
      <c r="H6" s="125"/>
      <c r="I6" s="125"/>
      <c r="J6" s="125"/>
      <c r="K6" s="125"/>
      <c r="L6" s="142"/>
      <c r="M6" s="125"/>
      <c r="N6" s="125"/>
      <c r="O6" s="144"/>
    </row>
    <row r="7" spans="1:17" ht="15.75" x14ac:dyDescent="0.25">
      <c r="A7" s="140"/>
      <c r="B7" s="125"/>
      <c r="C7" s="126"/>
      <c r="D7" s="127"/>
      <c r="E7" s="128"/>
      <c r="F7" s="128"/>
      <c r="G7" s="128"/>
      <c r="H7" s="128"/>
      <c r="I7" s="128"/>
      <c r="J7" s="128"/>
      <c r="K7" s="125"/>
      <c r="L7" s="142"/>
      <c r="M7" s="125"/>
      <c r="N7" s="125"/>
      <c r="O7" s="144"/>
    </row>
    <row r="8" spans="1:17" s="1" customFormat="1" ht="16.5" thickBot="1" x14ac:dyDescent="0.3">
      <c r="A8" s="149" t="s">
        <v>28</v>
      </c>
      <c r="B8" s="129"/>
      <c r="C8" s="129"/>
      <c r="D8" s="129"/>
      <c r="E8" s="129"/>
      <c r="F8" s="129"/>
      <c r="G8" s="130"/>
      <c r="H8" s="131" t="s">
        <v>0</v>
      </c>
      <c r="I8" s="131"/>
      <c r="J8" s="131" t="s">
        <v>9</v>
      </c>
      <c r="K8" s="131"/>
      <c r="L8" s="131"/>
      <c r="M8" s="131"/>
      <c r="N8" s="131"/>
      <c r="O8" s="150"/>
    </row>
    <row r="9" spans="1:17" s="1" customFormat="1" ht="16.5" thickTop="1" x14ac:dyDescent="0.25">
      <c r="A9" s="151"/>
      <c r="B9" s="152"/>
      <c r="C9" s="152"/>
      <c r="D9" s="152"/>
      <c r="E9" s="152"/>
      <c r="F9" s="152"/>
      <c r="G9" s="116"/>
      <c r="H9" s="153"/>
      <c r="I9" s="153"/>
      <c r="J9" s="153"/>
      <c r="K9" s="153"/>
      <c r="L9" s="153"/>
      <c r="M9" s="153"/>
      <c r="N9" s="153"/>
      <c r="O9" s="141"/>
    </row>
    <row r="10" spans="1:17" s="1" customFormat="1" ht="15.75" x14ac:dyDescent="0.25">
      <c r="A10" s="151"/>
      <c r="B10" s="152"/>
      <c r="C10" s="152"/>
      <c r="D10" s="152"/>
      <c r="E10" s="152"/>
      <c r="F10" s="152"/>
      <c r="G10" s="116"/>
      <c r="H10" s="153"/>
      <c r="I10" s="153"/>
      <c r="J10" s="153"/>
      <c r="K10" s="153"/>
      <c r="L10" s="153"/>
      <c r="M10" s="153"/>
      <c r="N10" s="153"/>
      <c r="O10" s="141"/>
      <c r="Q10" s="175"/>
    </row>
    <row r="11" spans="1:17" s="1" customFormat="1" ht="15.75" x14ac:dyDescent="0.25">
      <c r="A11" s="151"/>
      <c r="B11" s="152"/>
      <c r="C11" s="152"/>
      <c r="D11" s="152"/>
      <c r="E11" s="152"/>
      <c r="F11" s="152"/>
      <c r="G11" s="116"/>
      <c r="H11" s="153"/>
      <c r="I11" s="153"/>
      <c r="J11" s="153"/>
      <c r="K11" s="153"/>
      <c r="L11" s="153"/>
      <c r="M11" s="153"/>
      <c r="N11" s="153"/>
      <c r="O11" s="141"/>
    </row>
    <row r="12" spans="1:17" ht="15" x14ac:dyDescent="0.2">
      <c r="A12" s="145"/>
      <c r="B12" s="125"/>
      <c r="C12" s="125"/>
      <c r="D12" s="125"/>
      <c r="E12" s="125"/>
      <c r="F12" s="125"/>
      <c r="G12" s="125"/>
      <c r="H12" s="125"/>
      <c r="I12" s="125"/>
      <c r="J12" s="125"/>
      <c r="K12" s="125"/>
      <c r="L12" s="142"/>
      <c r="M12" s="125"/>
      <c r="N12" s="125"/>
      <c r="O12" s="144"/>
    </row>
    <row r="13" spans="1:17" ht="15.75" x14ac:dyDescent="0.25">
      <c r="A13" s="145"/>
      <c r="B13" s="154" t="s">
        <v>18</v>
      </c>
      <c r="C13" s="132"/>
      <c r="D13" s="154" t="s">
        <v>19</v>
      </c>
      <c r="E13" s="132"/>
      <c r="F13" s="125"/>
      <c r="G13" s="125"/>
      <c r="H13" s="116" t="s">
        <v>12</v>
      </c>
      <c r="I13" s="125"/>
      <c r="J13" s="132"/>
      <c r="K13" s="125"/>
      <c r="L13" s="142"/>
      <c r="M13" s="125"/>
      <c r="N13" s="125"/>
      <c r="O13" s="144"/>
    </row>
    <row r="14" spans="1:17" ht="15.75" x14ac:dyDescent="0.25">
      <c r="A14" s="145"/>
      <c r="B14" s="154" t="s">
        <v>35</v>
      </c>
      <c r="C14" s="132"/>
      <c r="D14" s="154" t="s">
        <v>19</v>
      </c>
      <c r="E14" s="132"/>
      <c r="F14" s="125"/>
      <c r="G14" s="125"/>
      <c r="H14" s="125"/>
      <c r="I14" s="125"/>
      <c r="J14" s="132"/>
      <c r="K14" s="125"/>
      <c r="L14" s="142"/>
      <c r="M14" s="125"/>
      <c r="N14" s="125"/>
      <c r="O14" s="144"/>
    </row>
    <row r="15" spans="1:17" ht="15.75" x14ac:dyDescent="0.25">
      <c r="A15" s="145"/>
      <c r="B15" s="154" t="s">
        <v>36</v>
      </c>
      <c r="C15" s="132"/>
      <c r="D15" s="154" t="s">
        <v>19</v>
      </c>
      <c r="E15" s="132"/>
      <c r="F15" s="125"/>
      <c r="G15" s="125"/>
      <c r="H15" s="125"/>
      <c r="I15" s="125"/>
      <c r="J15" s="132"/>
      <c r="K15" s="125"/>
      <c r="L15" s="142"/>
      <c r="M15" s="125"/>
      <c r="N15" s="125"/>
      <c r="O15" s="144"/>
    </row>
    <row r="16" spans="1:17" ht="15.75" x14ac:dyDescent="0.25">
      <c r="A16" s="145"/>
      <c r="B16" s="154" t="s">
        <v>37</v>
      </c>
      <c r="C16" s="132"/>
      <c r="D16" s="154" t="s">
        <v>19</v>
      </c>
      <c r="E16" s="132"/>
      <c r="F16" s="125"/>
      <c r="G16" s="125"/>
      <c r="H16" s="125"/>
      <c r="I16" s="125"/>
      <c r="J16" s="132"/>
      <c r="K16" s="125"/>
      <c r="L16" s="142"/>
      <c r="M16" s="125"/>
      <c r="N16" s="125"/>
      <c r="O16" s="144"/>
    </row>
    <row r="17" spans="1:15" ht="15.75" x14ac:dyDescent="0.25">
      <c r="A17" s="145"/>
      <c r="B17" s="154" t="s">
        <v>21</v>
      </c>
      <c r="C17" s="132"/>
      <c r="D17" s="125"/>
      <c r="E17" s="132"/>
      <c r="F17" s="125"/>
      <c r="G17" s="125"/>
      <c r="H17" s="125"/>
      <c r="I17" s="125"/>
      <c r="J17" s="132"/>
      <c r="K17" s="125"/>
      <c r="L17" s="142"/>
      <c r="M17" s="125"/>
      <c r="N17" s="125"/>
      <c r="O17" s="144"/>
    </row>
    <row r="18" spans="1:15" ht="16.5" thickBot="1" x14ac:dyDescent="0.3">
      <c r="A18" s="145"/>
      <c r="B18" s="154"/>
      <c r="C18" s="125"/>
      <c r="D18" s="125"/>
      <c r="E18" s="125"/>
      <c r="F18" s="125"/>
      <c r="G18" s="125"/>
      <c r="H18" s="125"/>
      <c r="I18" s="125"/>
      <c r="J18" s="133"/>
      <c r="K18" s="125"/>
      <c r="L18" s="142"/>
      <c r="M18" s="125"/>
      <c r="N18" s="125"/>
      <c r="O18" s="144"/>
    </row>
    <row r="19" spans="1:15" ht="16.5" thickBot="1" x14ac:dyDescent="0.3">
      <c r="A19" s="145"/>
      <c r="B19" s="125"/>
      <c r="C19" s="125"/>
      <c r="D19" s="125"/>
      <c r="E19" s="125"/>
      <c r="F19" s="116" t="s">
        <v>38</v>
      </c>
      <c r="G19" s="125"/>
      <c r="H19" s="125"/>
      <c r="I19" s="125"/>
      <c r="J19" s="134">
        <f>SUM(J13:J17)</f>
        <v>0</v>
      </c>
      <c r="K19" s="125"/>
      <c r="L19" s="142"/>
      <c r="M19" s="125"/>
      <c r="N19" s="125"/>
      <c r="O19" s="144"/>
    </row>
    <row r="20" spans="1:15" ht="15" x14ac:dyDescent="0.2">
      <c r="A20" s="145"/>
      <c r="B20" s="125"/>
      <c r="C20" s="125"/>
      <c r="D20" s="125"/>
      <c r="E20" s="125"/>
      <c r="F20" s="125"/>
      <c r="G20" s="125"/>
      <c r="H20" s="125"/>
      <c r="I20" s="125"/>
      <c r="J20" s="125"/>
      <c r="K20" s="125"/>
      <c r="L20" s="142"/>
      <c r="M20" s="125"/>
      <c r="N20" s="125"/>
      <c r="O20" s="144"/>
    </row>
    <row r="21" spans="1:15" ht="8.1" customHeight="1" x14ac:dyDescent="0.2">
      <c r="A21" s="249"/>
      <c r="B21" s="250"/>
      <c r="C21" s="250"/>
      <c r="D21" s="250"/>
      <c r="E21" s="250"/>
      <c r="F21" s="250"/>
      <c r="G21" s="250"/>
      <c r="H21" s="250"/>
      <c r="I21" s="250"/>
      <c r="J21" s="250"/>
      <c r="K21" s="250"/>
      <c r="L21" s="251"/>
      <c r="M21" s="250"/>
      <c r="N21" s="250"/>
      <c r="O21" s="252"/>
    </row>
    <row r="22" spans="1:15" ht="16.5" thickBot="1" x14ac:dyDescent="0.3">
      <c r="A22" s="145"/>
      <c r="B22" s="116"/>
      <c r="C22" s="125"/>
      <c r="D22" s="125"/>
      <c r="E22" s="125"/>
      <c r="F22" s="155"/>
      <c r="G22" s="125"/>
      <c r="H22" s="125"/>
      <c r="I22" s="125"/>
      <c r="J22" s="125"/>
      <c r="K22" s="125"/>
      <c r="L22" s="142"/>
      <c r="M22" s="125"/>
      <c r="N22" s="125"/>
      <c r="O22" s="144"/>
    </row>
    <row r="23" spans="1:15" ht="16.5" thickBot="1" x14ac:dyDescent="0.3">
      <c r="A23" s="145"/>
      <c r="B23" s="116" t="s">
        <v>50</v>
      </c>
      <c r="C23" s="125"/>
      <c r="D23" s="125"/>
      <c r="E23" s="156"/>
      <c r="F23" s="184">
        <f>IF(C6&gt;=C4,(((C6-C4)*J19)*0.056),IF(C6&lt;=C5,(((C6-C5)*J19)*0.056),0))</f>
        <v>0</v>
      </c>
      <c r="G23" s="156"/>
      <c r="H23" s="125"/>
      <c r="I23" s="125"/>
      <c r="J23" s="125"/>
      <c r="K23" s="125"/>
      <c r="L23" s="142"/>
      <c r="M23" s="125"/>
      <c r="N23" s="125"/>
      <c r="O23" s="144"/>
    </row>
    <row r="24" spans="1:15" ht="15.75" x14ac:dyDescent="0.25">
      <c r="A24" s="145"/>
      <c r="B24" s="116" t="s">
        <v>51</v>
      </c>
      <c r="C24" s="125"/>
      <c r="D24" s="125"/>
      <c r="E24" s="125"/>
      <c r="F24" s="125"/>
      <c r="G24" s="125"/>
      <c r="H24" s="125"/>
      <c r="I24" s="125"/>
      <c r="J24" s="125"/>
      <c r="K24" s="125"/>
      <c r="L24" s="142"/>
      <c r="M24" s="125"/>
      <c r="N24" s="125"/>
      <c r="O24" s="144"/>
    </row>
    <row r="25" spans="1:15" ht="15" x14ac:dyDescent="0.2">
      <c r="A25" s="145"/>
      <c r="B25" s="125"/>
      <c r="C25" s="125"/>
      <c r="D25" s="125"/>
      <c r="E25" s="125"/>
      <c r="F25" s="125"/>
      <c r="G25" s="125"/>
      <c r="H25" s="125"/>
      <c r="I25" s="125"/>
      <c r="J25" s="125"/>
      <c r="K25" s="125"/>
      <c r="L25" s="142"/>
      <c r="M25" s="125"/>
      <c r="N25" s="125"/>
      <c r="O25" s="144"/>
    </row>
    <row r="26" spans="1:15" ht="15" x14ac:dyDescent="0.2">
      <c r="A26" s="145"/>
      <c r="B26" s="125"/>
      <c r="C26" s="125"/>
      <c r="D26" s="123"/>
      <c r="E26" s="118"/>
      <c r="F26" s="118"/>
      <c r="G26" s="118"/>
      <c r="H26" s="118"/>
      <c r="I26" s="118"/>
      <c r="J26" s="118"/>
      <c r="K26" s="118"/>
      <c r="L26" s="142"/>
      <c r="M26" s="125"/>
      <c r="N26" s="125"/>
      <c r="O26" s="144"/>
    </row>
    <row r="27" spans="1:15" ht="15" x14ac:dyDescent="0.2">
      <c r="A27" s="145"/>
      <c r="B27" s="125"/>
      <c r="C27" s="125"/>
      <c r="D27" s="125"/>
      <c r="E27" s="125"/>
      <c r="F27" s="125"/>
      <c r="G27" s="125"/>
      <c r="H27" s="125"/>
      <c r="I27" s="125"/>
      <c r="J27" s="125"/>
      <c r="K27" s="125"/>
      <c r="L27" s="142"/>
      <c r="M27" s="125"/>
      <c r="N27" s="125"/>
      <c r="O27" s="144"/>
    </row>
    <row r="28" spans="1:15" s="3" customFormat="1" ht="15.75" x14ac:dyDescent="0.25">
      <c r="A28" s="57" t="s">
        <v>100</v>
      </c>
      <c r="B28" s="157"/>
      <c r="C28" s="157"/>
      <c r="D28" s="157"/>
      <c r="E28" s="157"/>
      <c r="F28" s="158"/>
      <c r="G28" s="157"/>
      <c r="H28" s="157"/>
      <c r="I28" s="157"/>
      <c r="J28" s="157"/>
      <c r="K28" s="157"/>
      <c r="L28" s="159"/>
      <c r="M28" s="157"/>
      <c r="N28" s="157"/>
      <c r="O28" s="160"/>
    </row>
    <row r="29" spans="1:15" s="3" customFormat="1" ht="15.75" x14ac:dyDescent="0.25">
      <c r="A29" s="161" t="s">
        <v>101</v>
      </c>
      <c r="B29" s="162"/>
      <c r="C29" s="162"/>
      <c r="D29" s="162"/>
      <c r="E29" s="162"/>
      <c r="F29" s="162"/>
      <c r="G29" s="162"/>
      <c r="H29" s="162"/>
      <c r="I29" s="162"/>
      <c r="J29" s="162"/>
      <c r="K29" s="162"/>
      <c r="L29" s="162"/>
      <c r="M29" s="162"/>
      <c r="N29" s="162"/>
      <c r="O29" s="163"/>
    </row>
    <row r="30" spans="1:15" s="3" customFormat="1" ht="15.75" x14ac:dyDescent="0.25">
      <c r="A30" s="164" t="s">
        <v>102</v>
      </c>
      <c r="B30" s="165"/>
      <c r="C30" s="165"/>
      <c r="D30" s="165"/>
      <c r="E30" s="165"/>
      <c r="F30" s="165"/>
      <c r="G30" s="165"/>
      <c r="H30" s="165"/>
      <c r="I30" s="165"/>
      <c r="J30" s="165"/>
      <c r="K30" s="165"/>
      <c r="L30" s="165"/>
      <c r="M30" s="165"/>
      <c r="N30" s="165"/>
      <c r="O30" s="166"/>
    </row>
    <row r="31" spans="1:15" x14ac:dyDescent="0.2">
      <c r="A31" s="167"/>
      <c r="B31" s="168"/>
      <c r="C31" s="168"/>
      <c r="D31" s="168"/>
      <c r="E31" s="168"/>
      <c r="F31" s="168"/>
      <c r="G31" s="168"/>
      <c r="H31" s="168"/>
      <c r="I31" s="168"/>
      <c r="J31" s="168"/>
      <c r="K31" s="168"/>
      <c r="L31" s="169"/>
      <c r="M31" s="168"/>
      <c r="N31" s="168"/>
      <c r="O31" s="170"/>
    </row>
    <row r="32" spans="1:15" ht="13.5" thickBot="1" x14ac:dyDescent="0.25">
      <c r="A32" s="171"/>
      <c r="B32" s="172"/>
      <c r="C32" s="172"/>
      <c r="D32" s="172"/>
      <c r="E32" s="172"/>
      <c r="F32" s="172"/>
      <c r="G32" s="172"/>
      <c r="H32" s="172"/>
      <c r="I32" s="172"/>
      <c r="J32" s="172"/>
      <c r="K32" s="172"/>
      <c r="L32" s="173"/>
      <c r="M32" s="172"/>
      <c r="N32" s="172"/>
      <c r="O32" s="174"/>
    </row>
    <row r="33" spans="1:15" x14ac:dyDescent="0.2">
      <c r="A33" s="138"/>
      <c r="B33" s="138"/>
      <c r="C33" s="138"/>
      <c r="D33" s="138"/>
      <c r="E33" s="138"/>
      <c r="F33" s="138"/>
      <c r="G33" s="138"/>
      <c r="H33" s="138"/>
      <c r="I33" s="138"/>
      <c r="J33" s="138"/>
      <c r="K33" s="138"/>
      <c r="L33" s="139"/>
      <c r="M33" s="138"/>
      <c r="N33" s="138"/>
      <c r="O33" s="138"/>
    </row>
    <row r="34" spans="1:15" x14ac:dyDescent="0.2">
      <c r="A34" s="138"/>
      <c r="B34" s="138"/>
      <c r="C34" s="138"/>
      <c r="D34" s="138"/>
      <c r="E34" s="138"/>
      <c r="F34" s="138"/>
      <c r="G34" s="138"/>
      <c r="H34" s="138"/>
      <c r="I34" s="138"/>
      <c r="J34" s="138"/>
      <c r="K34" s="138"/>
      <c r="L34" s="139"/>
      <c r="M34" s="138"/>
      <c r="N34" s="138"/>
      <c r="O34" s="138"/>
    </row>
    <row r="35" spans="1:15" x14ac:dyDescent="0.2">
      <c r="A35" s="138"/>
      <c r="B35" s="138"/>
      <c r="C35" s="138"/>
      <c r="D35" s="138"/>
      <c r="E35" s="138"/>
      <c r="F35" s="138"/>
      <c r="G35" s="138"/>
      <c r="H35" s="138"/>
      <c r="I35" s="138"/>
      <c r="J35" s="138"/>
      <c r="K35" s="138"/>
      <c r="L35" s="139"/>
      <c r="M35" s="138"/>
      <c r="N35" s="138"/>
      <c r="O35" s="138"/>
    </row>
    <row r="36" spans="1:15" x14ac:dyDescent="0.2">
      <c r="A36" s="138"/>
      <c r="B36" s="138"/>
      <c r="C36" s="138"/>
      <c r="D36" s="138"/>
      <c r="E36" s="138"/>
      <c r="F36" s="138"/>
      <c r="G36" s="138"/>
      <c r="H36" s="138"/>
      <c r="I36" s="138"/>
      <c r="J36" s="138"/>
      <c r="K36" s="138"/>
      <c r="L36" s="139"/>
      <c r="M36" s="138"/>
      <c r="N36" s="138"/>
      <c r="O36" s="138"/>
    </row>
    <row r="37" spans="1:15" x14ac:dyDescent="0.2">
      <c r="A37" s="138"/>
      <c r="B37" s="138"/>
      <c r="C37" s="138"/>
      <c r="D37" s="138"/>
      <c r="E37" s="138"/>
      <c r="F37" s="138"/>
      <c r="G37" s="138"/>
      <c r="H37" s="138"/>
      <c r="I37" s="138"/>
      <c r="J37" s="138"/>
      <c r="K37" s="138"/>
      <c r="L37" s="139"/>
      <c r="M37" s="138"/>
      <c r="N37" s="138"/>
      <c r="O37" s="138"/>
    </row>
    <row r="38" spans="1:15" x14ac:dyDescent="0.2">
      <c r="A38" s="138"/>
      <c r="B38" s="138"/>
      <c r="C38" s="138"/>
      <c r="D38" s="138"/>
      <c r="E38" s="138"/>
      <c r="F38" s="138"/>
      <c r="G38" s="138"/>
      <c r="H38" s="138"/>
      <c r="I38" s="138"/>
      <c r="J38" s="138"/>
      <c r="K38" s="138"/>
      <c r="L38" s="139"/>
      <c r="M38" s="138"/>
      <c r="N38" s="138"/>
      <c r="O38" s="138"/>
    </row>
    <row r="39" spans="1:15" x14ac:dyDescent="0.2">
      <c r="A39" s="138"/>
      <c r="B39" s="138"/>
      <c r="C39" s="138"/>
      <c r="D39" s="138"/>
      <c r="E39" s="138"/>
      <c r="F39" s="138"/>
      <c r="G39" s="138"/>
      <c r="H39" s="138"/>
      <c r="I39" s="138"/>
      <c r="J39" s="138"/>
      <c r="K39" s="138"/>
      <c r="L39" s="139"/>
      <c r="M39" s="138"/>
      <c r="N39" s="138"/>
      <c r="O39" s="138"/>
    </row>
    <row r="40" spans="1:15" x14ac:dyDescent="0.2">
      <c r="A40" s="138"/>
      <c r="B40" s="138"/>
      <c r="C40" s="138"/>
      <c r="D40" s="138"/>
      <c r="E40" s="138"/>
      <c r="F40" s="138"/>
      <c r="G40" s="138"/>
      <c r="H40" s="138"/>
      <c r="I40" s="138"/>
      <c r="J40" s="138"/>
      <c r="K40" s="138"/>
      <c r="L40" s="139"/>
      <c r="M40" s="138"/>
      <c r="N40" s="138"/>
      <c r="O40" s="138"/>
    </row>
    <row r="41" spans="1:15" x14ac:dyDescent="0.2">
      <c r="A41" s="138"/>
      <c r="B41" s="138"/>
      <c r="C41" s="138"/>
      <c r="D41" s="138"/>
      <c r="E41" s="138"/>
      <c r="F41" s="138"/>
      <c r="G41" s="138"/>
      <c r="H41" s="138"/>
      <c r="I41" s="138"/>
      <c r="J41" s="138"/>
      <c r="K41" s="138"/>
      <c r="L41" s="139"/>
      <c r="M41" s="138"/>
      <c r="N41" s="138"/>
      <c r="O41" s="138"/>
    </row>
  </sheetData>
  <mergeCells count="7">
    <mergeCell ref="A1:O1"/>
    <mergeCell ref="A29:O29"/>
    <mergeCell ref="A30:O30"/>
    <mergeCell ref="B2:N2"/>
    <mergeCell ref="D26:K26"/>
    <mergeCell ref="E4:O4"/>
    <mergeCell ref="E5:K5"/>
  </mergeCells>
  <phoneticPr fontId="3" type="noConversion"/>
  <hyperlinks>
    <hyperlink ref="E5" r:id="rId1" xr:uid="{00000000-0004-0000-0300-000000000000}"/>
  </hyperlinks>
  <pageMargins left="0.33" right="0.2" top="1.06" bottom="0.53" header="0.52" footer="0.5"/>
  <pageSetup scale="82" orientation="landscape" horizontalDpi="300" verticalDpi="300" r:id="rId2"/>
  <headerFooter alignWithMargins="0">
    <oddHeader>&amp;C&amp;"Arial,Bold"&amp;12Asphalt Cost Price Adjustment 
(Worksheet)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4"/>
  <sheetViews>
    <sheetView showGridLines="0" workbookViewId="0">
      <selection activeCell="B1" sqref="B1:B2"/>
    </sheetView>
  </sheetViews>
  <sheetFormatPr defaultRowHeight="12.75" x14ac:dyDescent="0.2"/>
  <cols>
    <col min="1" max="1" width="5.28515625" style="28" customWidth="1"/>
    <col min="2" max="2" width="120.42578125" style="28" customWidth="1"/>
    <col min="3" max="16384" width="9.140625" style="28"/>
  </cols>
  <sheetData>
    <row r="1" spans="1:2" ht="18.75" customHeight="1" x14ac:dyDescent="0.3">
      <c r="A1" s="185"/>
      <c r="B1" s="33" t="s">
        <v>96</v>
      </c>
    </row>
    <row r="2" spans="1:2" ht="15.75" customHeight="1" x14ac:dyDescent="0.3">
      <c r="A2" s="185"/>
      <c r="B2" s="33"/>
    </row>
    <row r="3" spans="1:2" ht="18.75" x14ac:dyDescent="0.3">
      <c r="A3" s="186"/>
      <c r="B3" s="187" t="s">
        <v>39</v>
      </c>
    </row>
    <row r="4" spans="1:2" ht="18.75" x14ac:dyDescent="0.3">
      <c r="A4" s="188"/>
      <c r="B4" s="188"/>
    </row>
    <row r="5" spans="1:2" ht="93.75" x14ac:dyDescent="0.3">
      <c r="A5" s="194" t="s">
        <v>110</v>
      </c>
      <c r="B5" s="189" t="s">
        <v>112</v>
      </c>
    </row>
    <row r="6" spans="1:2" ht="56.25" x14ac:dyDescent="0.2">
      <c r="A6" s="194" t="s">
        <v>111</v>
      </c>
      <c r="B6" s="193" t="s">
        <v>94</v>
      </c>
    </row>
    <row r="7" spans="1:2" ht="18.75" x14ac:dyDescent="0.3">
      <c r="A7" s="34"/>
      <c r="B7" s="188"/>
    </row>
    <row r="8" spans="1:2" ht="18.75" x14ac:dyDescent="0.3">
      <c r="A8" s="190"/>
      <c r="B8" s="187" t="s">
        <v>40</v>
      </c>
    </row>
    <row r="9" spans="1:2" ht="18.75" x14ac:dyDescent="0.3">
      <c r="A9" s="34"/>
      <c r="B9" s="188"/>
    </row>
    <row r="10" spans="1:2" ht="75" x14ac:dyDescent="0.2">
      <c r="A10" s="194" t="s">
        <v>110</v>
      </c>
      <c r="B10" s="193" t="s">
        <v>113</v>
      </c>
    </row>
    <row r="11" spans="1:2" ht="37.5" x14ac:dyDescent="0.3">
      <c r="A11" s="194" t="s">
        <v>111</v>
      </c>
      <c r="B11" s="189" t="s">
        <v>67</v>
      </c>
    </row>
    <row r="12" spans="1:2" ht="18.75" x14ac:dyDescent="0.3">
      <c r="A12" s="188"/>
      <c r="B12" s="188"/>
    </row>
    <row r="13" spans="1:2" ht="18.75" x14ac:dyDescent="0.3">
      <c r="A13" s="186"/>
      <c r="B13" s="191" t="s">
        <v>93</v>
      </c>
    </row>
    <row r="14" spans="1:2" ht="18.75" x14ac:dyDescent="0.3">
      <c r="A14" s="188"/>
      <c r="B14" s="192" t="s">
        <v>69</v>
      </c>
    </row>
  </sheetData>
  <mergeCells count="1">
    <mergeCell ref="B1:B2"/>
  </mergeCells>
  <phoneticPr fontId="3" type="noConversion"/>
  <hyperlinks>
    <hyperlink ref="B14" r:id="rId1" xr:uid="{00000000-0004-0000-0400-000000000000}"/>
  </hyperlinks>
  <pageMargins left="0.57999999999999996" right="0.63" top="1" bottom="1" header="0.5" footer="0.5"/>
  <pageSetup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37"/>
  <sheetViews>
    <sheetView showGridLines="0" zoomScaleNormal="100" workbookViewId="0">
      <selection sqref="A1:M1"/>
    </sheetView>
  </sheetViews>
  <sheetFormatPr defaultColWidth="0" defaultRowHeight="12.75" x14ac:dyDescent="0.2"/>
  <cols>
    <col min="1" max="1" width="6.42578125" style="6" customWidth="1"/>
    <col min="2" max="2" width="29.85546875" style="6" customWidth="1"/>
    <col min="3" max="3" width="11.42578125" style="6" customWidth="1"/>
    <col min="4" max="4" width="4.5703125" style="6" customWidth="1"/>
    <col min="5" max="5" width="6" style="6" customWidth="1"/>
    <col min="6" max="6" width="16.5703125" style="6" customWidth="1"/>
    <col min="7" max="7" width="3" style="6" customWidth="1"/>
    <col min="8" max="8" width="9.5703125" style="6" customWidth="1"/>
    <col min="9" max="9" width="3" style="6" customWidth="1"/>
    <col min="10" max="10" width="12" style="6" bestFit="1" customWidth="1"/>
    <col min="11" max="11" width="13.140625" style="6" customWidth="1"/>
    <col min="12" max="12" width="9.140625" style="7" customWidth="1"/>
    <col min="13" max="13" width="8.28515625" style="6" customWidth="1"/>
    <col min="14" max="16" width="0" style="6" hidden="1"/>
    <col min="17" max="16384" width="9.140625" style="6" hidden="1"/>
  </cols>
  <sheetData>
    <row r="1" spans="1:16" s="5" customFormat="1" ht="33.75" customHeight="1" thickBot="1" x14ac:dyDescent="0.35">
      <c r="A1" s="176" t="s">
        <v>115</v>
      </c>
      <c r="B1" s="177"/>
      <c r="C1" s="177"/>
      <c r="D1" s="177"/>
      <c r="E1" s="177"/>
      <c r="F1" s="177"/>
      <c r="G1" s="177"/>
      <c r="H1" s="177"/>
      <c r="I1" s="177"/>
      <c r="J1" s="177"/>
      <c r="K1" s="177"/>
      <c r="L1" s="177"/>
      <c r="M1" s="178"/>
      <c r="N1" s="290"/>
      <c r="O1" s="291"/>
      <c r="P1" s="115"/>
    </row>
    <row r="2" spans="1:16" s="196" customFormat="1" ht="15.75" x14ac:dyDescent="0.25">
      <c r="A2" s="140"/>
      <c r="B2" s="208"/>
      <c r="C2" s="209"/>
      <c r="D2" s="209"/>
      <c r="E2" s="209"/>
      <c r="F2" s="209"/>
      <c r="G2" s="209"/>
      <c r="H2" s="209"/>
      <c r="I2" s="209"/>
      <c r="J2" s="209"/>
      <c r="K2" s="209"/>
      <c r="L2" s="209"/>
      <c r="M2" s="228"/>
    </row>
    <row r="3" spans="1:16" ht="15.75" x14ac:dyDescent="0.25">
      <c r="A3" s="210" t="s">
        <v>56</v>
      </c>
      <c r="B3" s="229"/>
      <c r="C3" s="222">
        <v>0</v>
      </c>
      <c r="D3" s="211"/>
      <c r="E3" s="230"/>
      <c r="F3" s="230"/>
      <c r="G3" s="230"/>
      <c r="H3" s="230"/>
      <c r="I3" s="230"/>
      <c r="J3" s="230"/>
      <c r="K3" s="230"/>
      <c r="L3" s="229"/>
      <c r="M3" s="212"/>
    </row>
    <row r="4" spans="1:16" ht="15" x14ac:dyDescent="0.2">
      <c r="A4" s="213"/>
      <c r="B4" s="229" t="s">
        <v>43</v>
      </c>
      <c r="C4" s="122">
        <f>ROUND(C3*1.05,2)</f>
        <v>0</v>
      </c>
      <c r="D4" s="229"/>
      <c r="E4" s="231" t="s">
        <v>114</v>
      </c>
      <c r="F4" s="231"/>
      <c r="G4" s="231"/>
      <c r="H4" s="231"/>
      <c r="I4" s="231"/>
      <c r="J4" s="231"/>
      <c r="K4" s="231"/>
      <c r="L4" s="231"/>
      <c r="M4" s="214"/>
    </row>
    <row r="5" spans="1:16" ht="15" x14ac:dyDescent="0.2">
      <c r="A5" s="213"/>
      <c r="B5" s="229" t="s">
        <v>44</v>
      </c>
      <c r="C5" s="122">
        <f>ROUND(C3*0.95,2)</f>
        <v>0</v>
      </c>
      <c r="D5" s="229"/>
      <c r="E5" s="215" t="s">
        <v>58</v>
      </c>
      <c r="F5" s="215"/>
      <c r="G5" s="215"/>
      <c r="H5" s="215"/>
      <c r="I5" s="215"/>
      <c r="J5" s="215"/>
      <c r="K5" s="215"/>
      <c r="L5" s="216"/>
      <c r="M5" s="217"/>
    </row>
    <row r="6" spans="1:16" ht="15.75" x14ac:dyDescent="0.25">
      <c r="A6" s="210" t="s">
        <v>48</v>
      </c>
      <c r="B6" s="229"/>
      <c r="C6" s="222">
        <v>0</v>
      </c>
      <c r="D6" s="211"/>
      <c r="E6" s="230"/>
      <c r="F6" s="230"/>
      <c r="G6" s="230"/>
      <c r="H6" s="230"/>
      <c r="I6" s="230"/>
      <c r="J6" s="230"/>
      <c r="K6" s="230"/>
      <c r="L6" s="232"/>
      <c r="M6" s="212"/>
    </row>
    <row r="7" spans="1:16" ht="15.75" x14ac:dyDescent="0.25">
      <c r="A7" s="210"/>
      <c r="B7" s="229"/>
      <c r="C7" s="218"/>
      <c r="D7" s="219"/>
      <c r="E7" s="229"/>
      <c r="F7" s="229"/>
      <c r="G7" s="229"/>
      <c r="H7" s="229"/>
      <c r="I7" s="229"/>
      <c r="J7" s="229"/>
      <c r="K7" s="229"/>
      <c r="L7" s="232"/>
      <c r="M7" s="212"/>
    </row>
    <row r="8" spans="1:16" s="8" customFormat="1" ht="16.5" thickBot="1" x14ac:dyDescent="0.3">
      <c r="A8" s="197" t="s">
        <v>28</v>
      </c>
      <c r="B8" s="198"/>
      <c r="C8" s="198"/>
      <c r="D8" s="198"/>
      <c r="E8" s="198"/>
      <c r="F8" s="198"/>
      <c r="G8" s="199"/>
      <c r="H8" s="225" t="s">
        <v>0</v>
      </c>
      <c r="I8" s="200"/>
      <c r="J8" s="200" t="s">
        <v>9</v>
      </c>
      <c r="K8" s="200"/>
      <c r="L8" s="200"/>
      <c r="M8" s="201"/>
    </row>
    <row r="9" spans="1:16" s="8" customFormat="1" ht="16.5" thickTop="1" x14ac:dyDescent="0.25">
      <c r="A9" s="220"/>
      <c r="B9" s="233"/>
      <c r="C9" s="233"/>
      <c r="D9" s="233"/>
      <c r="E9" s="233"/>
      <c r="F9" s="233"/>
      <c r="G9" s="234"/>
      <c r="H9" s="235"/>
      <c r="I9" s="235"/>
      <c r="J9" s="235"/>
      <c r="K9" s="235"/>
      <c r="L9" s="235"/>
      <c r="M9" s="221"/>
    </row>
    <row r="10" spans="1:16" ht="15" x14ac:dyDescent="0.2">
      <c r="A10" s="213"/>
      <c r="B10" s="229"/>
      <c r="C10" s="229"/>
      <c r="D10" s="229"/>
      <c r="E10" s="229"/>
      <c r="F10" s="229"/>
      <c r="G10" s="229"/>
      <c r="H10" s="229"/>
      <c r="I10" s="229"/>
      <c r="J10" s="229"/>
      <c r="K10" s="229"/>
      <c r="L10" s="236"/>
      <c r="M10" s="212"/>
    </row>
    <row r="11" spans="1:16" ht="15.75" x14ac:dyDescent="0.25">
      <c r="A11" s="213"/>
      <c r="B11" s="237" t="s">
        <v>52</v>
      </c>
      <c r="C11" s="229"/>
      <c r="D11" s="237"/>
      <c r="E11" s="229" t="s">
        <v>53</v>
      </c>
      <c r="F11" s="229"/>
      <c r="G11" s="229"/>
      <c r="H11" s="229" t="s">
        <v>54</v>
      </c>
      <c r="I11" s="229"/>
      <c r="J11" s="223">
        <v>0</v>
      </c>
      <c r="K11" s="229"/>
      <c r="L11" s="236"/>
      <c r="M11" s="212"/>
    </row>
    <row r="12" spans="1:16" ht="15.75" x14ac:dyDescent="0.25">
      <c r="A12" s="213"/>
      <c r="B12" s="237"/>
      <c r="C12" s="229"/>
      <c r="D12" s="237"/>
      <c r="E12" s="229"/>
      <c r="F12" s="229"/>
      <c r="G12" s="229"/>
      <c r="H12" s="229"/>
      <c r="I12" s="229"/>
      <c r="J12" s="229"/>
      <c r="K12" s="229"/>
      <c r="L12" s="236"/>
      <c r="M12" s="212"/>
    </row>
    <row r="13" spans="1:16" ht="8.1" customHeight="1" x14ac:dyDescent="0.25">
      <c r="A13" s="253"/>
      <c r="B13" s="254"/>
      <c r="C13" s="255"/>
      <c r="D13" s="255"/>
      <c r="E13" s="255"/>
      <c r="F13" s="256"/>
      <c r="G13" s="255"/>
      <c r="H13" s="255"/>
      <c r="I13" s="255"/>
      <c r="J13" s="255"/>
      <c r="K13" s="255"/>
      <c r="L13" s="257"/>
      <c r="M13" s="258"/>
    </row>
    <row r="14" spans="1:16" ht="15.75" x14ac:dyDescent="0.25">
      <c r="A14" s="213"/>
      <c r="B14" s="234"/>
      <c r="C14" s="229"/>
      <c r="D14" s="229"/>
      <c r="E14" s="229"/>
      <c r="F14" s="238"/>
      <c r="G14" s="229"/>
      <c r="H14" s="229"/>
      <c r="I14" s="229"/>
      <c r="J14" s="229"/>
      <c r="K14" s="229"/>
      <c r="L14" s="236"/>
      <c r="M14" s="212"/>
    </row>
    <row r="15" spans="1:16" ht="15.75" x14ac:dyDescent="0.25">
      <c r="A15" s="213"/>
      <c r="B15" s="234" t="s">
        <v>55</v>
      </c>
      <c r="C15" s="229"/>
      <c r="D15" s="229"/>
      <c r="E15" s="232"/>
      <c r="F15" s="224">
        <f>IF(C6&gt;=C4,(((C6-C4)*J11)*0.65),IF(C6&lt;=C5,(((C6-C5)*J11)*0.65),0))</f>
        <v>0</v>
      </c>
      <c r="G15" s="232"/>
      <c r="H15" s="229"/>
      <c r="I15" s="229"/>
      <c r="J15" s="229"/>
      <c r="K15" s="229"/>
      <c r="L15" s="236"/>
      <c r="M15" s="212"/>
    </row>
    <row r="16" spans="1:16" ht="15" x14ac:dyDescent="0.2">
      <c r="A16" s="213"/>
      <c r="B16" s="229"/>
      <c r="C16" s="229"/>
      <c r="D16" s="229"/>
      <c r="E16" s="229"/>
      <c r="F16" s="229"/>
      <c r="G16" s="229"/>
      <c r="H16" s="229"/>
      <c r="I16" s="229"/>
      <c r="J16" s="229"/>
      <c r="K16" s="229"/>
      <c r="L16" s="236"/>
      <c r="M16" s="212"/>
    </row>
    <row r="17" spans="1:13" ht="15" x14ac:dyDescent="0.2">
      <c r="A17" s="213"/>
      <c r="B17" s="229"/>
      <c r="C17" s="229"/>
      <c r="D17" s="229"/>
      <c r="E17" s="229"/>
      <c r="F17" s="229"/>
      <c r="G17" s="229"/>
      <c r="H17" s="229"/>
      <c r="I17" s="229"/>
      <c r="J17" s="229"/>
      <c r="K17" s="229"/>
      <c r="L17" s="236"/>
      <c r="M17" s="212"/>
    </row>
    <row r="18" spans="1:13" ht="15" x14ac:dyDescent="0.2">
      <c r="A18" s="213"/>
      <c r="B18" s="229"/>
      <c r="C18" s="229"/>
      <c r="D18" s="229"/>
      <c r="E18" s="229"/>
      <c r="F18" s="229"/>
      <c r="G18" s="229"/>
      <c r="H18" s="229"/>
      <c r="I18" s="229"/>
      <c r="J18" s="229"/>
      <c r="K18" s="229"/>
      <c r="L18" s="236"/>
      <c r="M18" s="212"/>
    </row>
    <row r="19" spans="1:13" ht="15" x14ac:dyDescent="0.2">
      <c r="A19" s="213"/>
      <c r="B19" s="229"/>
      <c r="C19" s="229"/>
      <c r="D19" s="229"/>
      <c r="E19" s="229"/>
      <c r="F19" s="229"/>
      <c r="G19" s="229"/>
      <c r="H19" s="229"/>
      <c r="I19" s="229"/>
      <c r="J19" s="229"/>
      <c r="K19" s="229"/>
      <c r="L19" s="236"/>
      <c r="M19" s="212"/>
    </row>
    <row r="20" spans="1:13" s="9" customFormat="1" ht="15.75" x14ac:dyDescent="0.25">
      <c r="A20" s="202" t="s">
        <v>100</v>
      </c>
      <c r="B20" s="239"/>
      <c r="C20" s="239"/>
      <c r="D20" s="239"/>
      <c r="E20" s="239"/>
      <c r="F20" s="239"/>
      <c r="G20" s="239"/>
      <c r="H20" s="239"/>
      <c r="I20" s="239"/>
      <c r="J20" s="239"/>
      <c r="K20" s="239"/>
      <c r="L20" s="240"/>
      <c r="M20" s="203"/>
    </row>
    <row r="21" spans="1:13" s="9" customFormat="1" ht="15" x14ac:dyDescent="0.2">
      <c r="A21" s="161" t="s">
        <v>46</v>
      </c>
      <c r="B21" s="241"/>
      <c r="C21" s="241"/>
      <c r="D21" s="241"/>
      <c r="E21" s="241"/>
      <c r="F21" s="241"/>
      <c r="G21" s="241"/>
      <c r="H21" s="241"/>
      <c r="I21" s="241"/>
      <c r="J21" s="241"/>
      <c r="K21" s="241"/>
      <c r="L21" s="241"/>
      <c r="M21" s="204"/>
    </row>
    <row r="22" spans="1:13" s="9" customFormat="1" ht="15" x14ac:dyDescent="0.2">
      <c r="A22" s="164" t="s">
        <v>49</v>
      </c>
      <c r="B22" s="242"/>
      <c r="C22" s="242"/>
      <c r="D22" s="242"/>
      <c r="E22" s="242"/>
      <c r="F22" s="242"/>
      <c r="G22" s="242"/>
      <c r="H22" s="242"/>
      <c r="I22" s="242"/>
      <c r="J22" s="242"/>
      <c r="K22" s="242"/>
      <c r="L22" s="242"/>
      <c r="M22" s="205"/>
    </row>
    <row r="23" spans="1:13" ht="15" x14ac:dyDescent="0.2">
      <c r="A23" s="206"/>
      <c r="B23" s="243"/>
      <c r="C23" s="243"/>
      <c r="D23" s="243"/>
      <c r="E23" s="243"/>
      <c r="F23" s="243"/>
      <c r="G23" s="243"/>
      <c r="H23" s="243"/>
      <c r="I23" s="243"/>
      <c r="J23" s="243"/>
      <c r="K23" s="243"/>
      <c r="L23" s="244"/>
      <c r="M23" s="207"/>
    </row>
    <row r="24" spans="1:13" ht="15.75" thickBot="1" x14ac:dyDescent="0.25">
      <c r="A24" s="245"/>
      <c r="B24" s="246"/>
      <c r="C24" s="246"/>
      <c r="D24" s="246"/>
      <c r="E24" s="246"/>
      <c r="F24" s="246"/>
      <c r="G24" s="246"/>
      <c r="H24" s="246"/>
      <c r="I24" s="246"/>
      <c r="J24" s="246"/>
      <c r="K24" s="246"/>
      <c r="L24" s="247"/>
      <c r="M24" s="248"/>
    </row>
    <row r="25" spans="1:13" x14ac:dyDescent="0.2">
      <c r="A25" s="226"/>
      <c r="B25" s="226"/>
      <c r="C25" s="226"/>
      <c r="D25" s="226"/>
      <c r="E25" s="226"/>
      <c r="F25" s="226"/>
      <c r="G25" s="226"/>
      <c r="H25" s="226"/>
      <c r="I25" s="226"/>
      <c r="J25" s="226"/>
      <c r="K25" s="226"/>
      <c r="L25" s="227"/>
      <c r="M25" s="226"/>
    </row>
    <row r="26" spans="1:13" x14ac:dyDescent="0.2">
      <c r="A26" s="226"/>
      <c r="B26" s="226"/>
      <c r="C26" s="226"/>
      <c r="D26" s="226"/>
      <c r="E26" s="226"/>
      <c r="F26" s="226"/>
      <c r="G26" s="226"/>
      <c r="H26" s="226"/>
      <c r="I26" s="226"/>
      <c r="J26" s="226"/>
      <c r="K26" s="226"/>
      <c r="L26" s="227"/>
      <c r="M26" s="226"/>
    </row>
    <row r="27" spans="1:13" x14ac:dyDescent="0.2">
      <c r="A27" s="226"/>
      <c r="B27" s="226"/>
      <c r="C27" s="226"/>
      <c r="D27" s="226"/>
      <c r="E27" s="226"/>
      <c r="F27" s="226"/>
      <c r="G27" s="226"/>
      <c r="H27" s="226"/>
      <c r="I27" s="226"/>
      <c r="J27" s="226"/>
      <c r="K27" s="226"/>
      <c r="L27" s="227"/>
      <c r="M27" s="226"/>
    </row>
    <row r="28" spans="1:13" x14ac:dyDescent="0.2">
      <c r="A28" s="226"/>
      <c r="B28" s="226"/>
      <c r="C28" s="226"/>
      <c r="D28" s="226"/>
      <c r="E28" s="226"/>
      <c r="F28" s="226"/>
      <c r="G28" s="226"/>
      <c r="H28" s="226"/>
      <c r="I28" s="226"/>
      <c r="J28" s="226"/>
      <c r="K28" s="226"/>
      <c r="L28" s="227"/>
      <c r="M28" s="226"/>
    </row>
    <row r="29" spans="1:13" x14ac:dyDescent="0.2">
      <c r="A29" s="226"/>
      <c r="B29" s="226"/>
      <c r="C29" s="226"/>
      <c r="D29" s="226"/>
      <c r="E29" s="226"/>
      <c r="F29" s="226"/>
      <c r="G29" s="226"/>
      <c r="H29" s="226"/>
      <c r="I29" s="226"/>
      <c r="J29" s="226"/>
      <c r="K29" s="226"/>
      <c r="L29" s="227"/>
      <c r="M29" s="226"/>
    </row>
    <row r="30" spans="1:13" x14ac:dyDescent="0.2">
      <c r="A30" s="226"/>
      <c r="B30" s="226"/>
      <c r="C30" s="226"/>
      <c r="D30" s="226"/>
      <c r="E30" s="226"/>
      <c r="F30" s="226"/>
      <c r="G30" s="226"/>
      <c r="H30" s="226"/>
      <c r="I30" s="226"/>
      <c r="J30" s="226"/>
      <c r="K30" s="226"/>
      <c r="L30" s="227"/>
      <c r="M30" s="226"/>
    </row>
    <row r="31" spans="1:13" x14ac:dyDescent="0.2">
      <c r="A31" s="226"/>
      <c r="B31" s="226"/>
      <c r="C31" s="226"/>
      <c r="D31" s="226"/>
      <c r="E31" s="226"/>
      <c r="F31" s="226"/>
      <c r="G31" s="226"/>
      <c r="H31" s="226"/>
      <c r="I31" s="226"/>
      <c r="J31" s="226"/>
      <c r="K31" s="226"/>
      <c r="L31" s="227"/>
      <c r="M31" s="226"/>
    </row>
    <row r="32" spans="1:13" x14ac:dyDescent="0.2">
      <c r="A32" s="226"/>
      <c r="B32" s="226"/>
      <c r="C32" s="226"/>
      <c r="D32" s="226"/>
      <c r="E32" s="226"/>
      <c r="F32" s="226"/>
      <c r="G32" s="226"/>
      <c r="H32" s="226"/>
      <c r="I32" s="226"/>
      <c r="J32" s="226"/>
      <c r="K32" s="226"/>
      <c r="L32" s="227"/>
      <c r="M32" s="226"/>
    </row>
    <row r="33" spans="1:13" x14ac:dyDescent="0.2">
      <c r="A33" s="226"/>
      <c r="B33" s="226"/>
      <c r="C33" s="226"/>
      <c r="D33" s="226"/>
      <c r="E33" s="226"/>
      <c r="F33" s="226"/>
      <c r="G33" s="226"/>
      <c r="H33" s="226"/>
      <c r="I33" s="226"/>
      <c r="J33" s="226"/>
      <c r="K33" s="226"/>
      <c r="L33" s="227"/>
      <c r="M33" s="226"/>
    </row>
    <row r="34" spans="1:13" x14ac:dyDescent="0.2">
      <c r="A34" s="226"/>
      <c r="B34" s="226"/>
      <c r="C34" s="226"/>
      <c r="D34" s="226"/>
      <c r="E34" s="226"/>
      <c r="F34" s="226"/>
      <c r="G34" s="226"/>
      <c r="H34" s="226"/>
      <c r="I34" s="226"/>
      <c r="J34" s="226"/>
      <c r="K34" s="226"/>
      <c r="L34" s="227"/>
      <c r="M34" s="226"/>
    </row>
    <row r="35" spans="1:13" x14ac:dyDescent="0.2">
      <c r="A35" s="226"/>
      <c r="B35" s="226"/>
      <c r="C35" s="226"/>
      <c r="D35" s="226"/>
      <c r="E35" s="226"/>
      <c r="F35" s="226"/>
      <c r="G35" s="226"/>
      <c r="H35" s="226"/>
      <c r="I35" s="226"/>
      <c r="J35" s="226"/>
      <c r="K35" s="226"/>
      <c r="L35" s="227"/>
      <c r="M35" s="226"/>
    </row>
    <row r="36" spans="1:13" x14ac:dyDescent="0.2">
      <c r="A36" s="226"/>
      <c r="B36" s="226"/>
      <c r="C36" s="226"/>
      <c r="D36" s="226"/>
      <c r="E36" s="226"/>
      <c r="F36" s="226"/>
      <c r="G36" s="226"/>
      <c r="H36" s="226"/>
      <c r="I36" s="226"/>
      <c r="J36" s="226"/>
      <c r="K36" s="226"/>
      <c r="L36" s="227"/>
      <c r="M36" s="226"/>
    </row>
    <row r="37" spans="1:13" x14ac:dyDescent="0.2">
      <c r="A37" s="226"/>
      <c r="B37" s="226"/>
      <c r="C37" s="226"/>
      <c r="D37" s="226"/>
      <c r="E37" s="226"/>
      <c r="F37" s="226"/>
      <c r="G37" s="226"/>
      <c r="H37" s="226"/>
      <c r="I37" s="226"/>
      <c r="J37" s="226"/>
      <c r="K37" s="226"/>
      <c r="L37" s="227"/>
      <c r="M37" s="226"/>
    </row>
  </sheetData>
  <mergeCells count="8">
    <mergeCell ref="A1:M1"/>
    <mergeCell ref="E4:M4"/>
    <mergeCell ref="E5:K5"/>
    <mergeCell ref="A21:M21"/>
    <mergeCell ref="A22:M22"/>
    <mergeCell ref="B2:L2"/>
    <mergeCell ref="D3:K3"/>
    <mergeCell ref="D6:K6"/>
  </mergeCells>
  <phoneticPr fontId="3" type="noConversion"/>
  <pageMargins left="0.23" right="0.49" top="0.6" bottom="0.56999999999999995" header="0.5" footer="0.5"/>
  <pageSetup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15"/>
  <sheetViews>
    <sheetView showGridLines="0" zoomScaleNormal="100" workbookViewId="0">
      <selection activeCell="B1" sqref="B1:B2"/>
    </sheetView>
  </sheetViews>
  <sheetFormatPr defaultRowHeight="12.75" x14ac:dyDescent="0.2"/>
  <cols>
    <col min="1" max="1" width="6" style="28" customWidth="1"/>
    <col min="2" max="2" width="84" style="28" customWidth="1"/>
    <col min="3" max="16384" width="9.140625" style="28"/>
  </cols>
  <sheetData>
    <row r="1" spans="1:2" ht="18.75" customHeight="1" x14ac:dyDescent="0.2">
      <c r="A1" s="35"/>
      <c r="B1" s="33" t="s">
        <v>97</v>
      </c>
    </row>
    <row r="2" spans="1:2" ht="15.75" customHeight="1" x14ac:dyDescent="0.2">
      <c r="A2" s="35"/>
      <c r="B2" s="33"/>
    </row>
    <row r="3" spans="1:2" ht="15.75" x14ac:dyDescent="0.25">
      <c r="A3" s="31"/>
      <c r="B3" s="32" t="s">
        <v>39</v>
      </c>
    </row>
    <row r="4" spans="1:2" ht="15.75" x14ac:dyDescent="0.25">
      <c r="B4" s="29"/>
    </row>
    <row r="5" spans="1:2" ht="63" x14ac:dyDescent="0.25">
      <c r="A5" s="195" t="s">
        <v>110</v>
      </c>
      <c r="B5" s="30" t="s">
        <v>117</v>
      </c>
    </row>
    <row r="6" spans="1:2" ht="15.75" x14ac:dyDescent="0.25">
      <c r="A6" s="36"/>
      <c r="B6" s="29"/>
    </row>
    <row r="7" spans="1:2" ht="15.75" x14ac:dyDescent="0.25">
      <c r="A7" s="37"/>
      <c r="B7" s="32" t="s">
        <v>40</v>
      </c>
    </row>
    <row r="8" spans="1:2" ht="15.75" x14ac:dyDescent="0.25">
      <c r="A8" s="36"/>
      <c r="B8" s="29"/>
    </row>
    <row r="9" spans="1:2" ht="63" x14ac:dyDescent="0.25">
      <c r="A9" s="195" t="s">
        <v>110</v>
      </c>
      <c r="B9" s="30" t="s">
        <v>118</v>
      </c>
    </row>
    <row r="10" spans="1:2" ht="31.5" x14ac:dyDescent="0.25">
      <c r="A10" s="195" t="s">
        <v>111</v>
      </c>
      <c r="B10" s="30" t="s">
        <v>119</v>
      </c>
    </row>
    <row r="11" spans="1:2" ht="15.75" x14ac:dyDescent="0.25">
      <c r="B11" s="29"/>
    </row>
    <row r="12" spans="1:2" ht="15.75" x14ac:dyDescent="0.25">
      <c r="B12" s="29"/>
    </row>
    <row r="13" spans="1:2" ht="15.75" x14ac:dyDescent="0.25">
      <c r="B13" s="29"/>
    </row>
    <row r="14" spans="1:2" ht="15.75" x14ac:dyDescent="0.25">
      <c r="A14" s="31"/>
      <c r="B14" s="32" t="s">
        <v>93</v>
      </c>
    </row>
    <row r="15" spans="1:2" ht="15" x14ac:dyDescent="0.25">
      <c r="B15" s="38" t="s">
        <v>58</v>
      </c>
    </row>
  </sheetData>
  <mergeCells count="1">
    <mergeCell ref="B1:B2"/>
  </mergeCells>
  <phoneticPr fontId="3" type="noConversion"/>
  <hyperlinks>
    <hyperlink ref="B15" r:id="rId1" xr:uid="{00000000-0004-0000-0600-000000000000}"/>
  </hyperlinks>
  <pageMargins left="0.75" right="0.75" top="1" bottom="1" header="0.5" footer="0.5"/>
  <pageSetup orientation="portrait" horizontalDpi="300" verticalDpi="300"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2471D93D0CB540A3C4A7E9332DBD66" ma:contentTypeVersion="0" ma:contentTypeDescription="Create a new document." ma:contentTypeScope="" ma:versionID="b68040c54ff91be857f6e740cc62be0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36A5BC2-9958-420C-8E01-CD03409B0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BE99A81-465C-4994-82F5-8DEFF42C06D3}">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79C5AD43-E2E7-4BF0-9AC0-DA761A04D372}">
  <ds:schemaRefs>
    <ds:schemaRef ds:uri="http://schemas.microsoft.com/sharepoint/v3/contenttype/forms"/>
  </ds:schemaRefs>
</ds:datastoreItem>
</file>

<file path=customXml/itemProps4.xml><?xml version="1.0" encoding="utf-8"?>
<ds:datastoreItem xmlns:ds="http://schemas.openxmlformats.org/officeDocument/2006/customXml" ds:itemID="{679EBA47-B1E0-4777-804F-4C07DBF4868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Steel Cost Adjustment Template</vt:lpstr>
      <vt:lpstr>Fuel Cost Adjustment Template</vt:lpstr>
      <vt:lpstr>Fuel Cost Instructions</vt:lpstr>
      <vt:lpstr>Asphalt Cost Adjustment</vt:lpstr>
      <vt:lpstr>Asphalt Cost Instructions</vt:lpstr>
      <vt:lpstr>CRS-2P Cost Adjustment</vt:lpstr>
      <vt:lpstr>CRS-2P Instructions</vt:lpstr>
      <vt:lpstr>'Asphalt Cost Adjustment'!Print_Area</vt:lpstr>
      <vt:lpstr>'CRS-2P Cost Adjustment'!Print_Area</vt:lpstr>
      <vt:lpstr>'Fuel Cost Instructions'!Print_Area</vt:lpstr>
      <vt:lpstr>Threshold</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Adjustment Spreadsheets</dc:title>
  <dc:subject>Cost Adjustment Spreadsheets</dc:subject>
  <dc:creator>WSDOT Construction Office</dc:creator>
  <cp:keywords>Cost Adjustment Spreadsheets</cp:keywords>
  <cp:lastModifiedBy>Hume-Pontius, Tomi</cp:lastModifiedBy>
  <cp:lastPrinted>2018-09-14T19:43:46Z</cp:lastPrinted>
  <dcterms:created xsi:type="dcterms:W3CDTF">2006-11-30T18:00:25Z</dcterms:created>
  <dcterms:modified xsi:type="dcterms:W3CDTF">2023-04-06T20:22:26Z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